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BYRA\"/>
    </mc:Choice>
  </mc:AlternateContent>
  <bookViews>
    <workbookView xWindow="0" yWindow="0" windowWidth="23040" windowHeight="9408"/>
  </bookViews>
  <sheets>
    <sheet name="Fall Series Scoring" sheetId="13" r:id="rId1"/>
    <sheet name="Race to the Pub" sheetId="10" state="hidden" r:id="rId2"/>
    <sheet name="All Member Summary" sheetId="11" state="hidden" r:id="rId3"/>
    <sheet name="RefSheet" sheetId="7" state="hidden" r:id="rId4"/>
    <sheet name="Various Handicaps" sheetId="12" state="hidden" r:id="rId5"/>
    <sheet name="Sheet1" sheetId="8" state="hidden" r:id="rId6"/>
  </sheets>
  <definedNames>
    <definedName name="_xlnm.Print_Area" localSheetId="2">'All Member Summary'!$A$1:$H$30</definedName>
    <definedName name="_xlnm.Print_Area" localSheetId="0">'Fall Series Scoring'!$A$1:$O$19</definedName>
    <definedName name="_xlnm.Print_Area" localSheetId="1">'Race to the Pub'!$A$8:$N$40</definedName>
    <definedName name="_xlnm.Print_Area" localSheetId="3">RefSheet!$A$1:$S$35</definedName>
  </definedNames>
  <calcPr calcId="152511"/>
</workbook>
</file>

<file path=xl/calcChain.xml><?xml version="1.0" encoding="utf-8"?>
<calcChain xmlns="http://schemas.openxmlformats.org/spreadsheetml/2006/main">
  <c r="S9" i="12" l="1"/>
  <c r="S8" i="12"/>
  <c r="S4" i="12"/>
  <c r="S3" i="12"/>
  <c r="N1" i="12"/>
  <c r="N21" i="12"/>
  <c r="N13" i="12"/>
  <c r="N12" i="12"/>
  <c r="N10" i="12"/>
  <c r="N9" i="12"/>
  <c r="N8" i="12"/>
  <c r="N7" i="12"/>
  <c r="I6" i="12" l="1"/>
  <c r="I5" i="12"/>
  <c r="I4" i="12"/>
  <c r="I3" i="12"/>
  <c r="I9" i="12"/>
  <c r="I8" i="12"/>
  <c r="D9" i="12" l="1"/>
  <c r="D8" i="12"/>
  <c r="D6" i="12"/>
  <c r="D5" i="12"/>
  <c r="D4" i="12"/>
  <c r="D3" i="12"/>
  <c r="G30" i="11" l="1"/>
  <c r="F30" i="11"/>
  <c r="H30" i="11" s="1"/>
  <c r="G29" i="11"/>
  <c r="F29" i="11"/>
  <c r="H29" i="11" s="1"/>
  <c r="G28" i="11"/>
  <c r="F28" i="11"/>
  <c r="H28" i="11" s="1"/>
  <c r="G27" i="11"/>
  <c r="F27" i="11"/>
  <c r="H27" i="11" s="1"/>
  <c r="G26" i="11"/>
  <c r="F26" i="11"/>
  <c r="H26" i="11" s="1"/>
  <c r="G25" i="11"/>
  <c r="F25" i="11"/>
  <c r="H25" i="11" s="1"/>
  <c r="G24" i="11"/>
  <c r="F24" i="11"/>
  <c r="H24" i="11" s="1"/>
  <c r="G23" i="11"/>
  <c r="F23" i="11"/>
  <c r="H23" i="11" s="1"/>
  <c r="G22" i="11"/>
  <c r="F22" i="11"/>
  <c r="H22" i="11" s="1"/>
  <c r="G21" i="11"/>
  <c r="F21" i="11"/>
  <c r="H21" i="11" s="1"/>
  <c r="G20" i="11"/>
  <c r="F20" i="11"/>
  <c r="H20" i="11" s="1"/>
  <c r="G19" i="11"/>
  <c r="F19" i="11"/>
  <c r="H19" i="11" s="1"/>
  <c r="G18" i="11"/>
  <c r="F18" i="11"/>
  <c r="H18" i="11" s="1"/>
  <c r="G17" i="11"/>
  <c r="F17" i="11"/>
  <c r="H17" i="11" s="1"/>
  <c r="G16" i="11"/>
  <c r="F16" i="11"/>
  <c r="H16" i="11" s="1"/>
  <c r="G15" i="11"/>
  <c r="F15" i="11"/>
  <c r="H15" i="11" s="1"/>
  <c r="G14" i="11"/>
  <c r="F14" i="11"/>
  <c r="H14" i="11" s="1"/>
  <c r="G13" i="11"/>
  <c r="F13" i="11"/>
  <c r="H13" i="11" s="1"/>
  <c r="G12" i="11"/>
  <c r="F12" i="11"/>
  <c r="H12" i="11" s="1"/>
  <c r="G11" i="11"/>
  <c r="F11" i="11"/>
  <c r="H11" i="11" s="1"/>
  <c r="G10" i="11"/>
  <c r="F10" i="11"/>
  <c r="H10" i="11" s="1"/>
  <c r="G9" i="11"/>
  <c r="F9" i="11"/>
  <c r="H9" i="11" s="1"/>
  <c r="G8" i="11"/>
  <c r="F8" i="11"/>
  <c r="H8" i="11" s="1"/>
  <c r="G7" i="11"/>
  <c r="F7" i="11"/>
  <c r="H7" i="11" s="1"/>
  <c r="G6" i="11"/>
  <c r="F6" i="11"/>
  <c r="H6" i="11" s="1"/>
  <c r="G5" i="11"/>
  <c r="F5" i="11"/>
  <c r="H5" i="11" s="1"/>
  <c r="G4" i="11"/>
  <c r="F4" i="11"/>
  <c r="H4" i="11" s="1"/>
  <c r="G3" i="11"/>
  <c r="F3" i="11"/>
  <c r="H3" i="11" s="1"/>
  <c r="G2" i="11"/>
  <c r="F2" i="11"/>
  <c r="H2" i="11" s="1"/>
  <c r="H30" i="10" l="1"/>
  <c r="H33" i="10"/>
  <c r="H29" i="10"/>
  <c r="H27" i="10"/>
  <c r="H31" i="10"/>
  <c r="H28" i="10"/>
  <c r="H32" i="10"/>
  <c r="H39" i="10"/>
  <c r="H25" i="10"/>
  <c r="H16" i="10"/>
  <c r="H11" i="10"/>
  <c r="H13" i="10"/>
  <c r="H15" i="10"/>
  <c r="H14" i="10"/>
  <c r="H12" i="10"/>
  <c r="H17" i="10"/>
  <c r="H23" i="10"/>
  <c r="H19" i="10"/>
  <c r="H22" i="10"/>
  <c r="H26" i="10"/>
  <c r="H21" i="10"/>
  <c r="H18" i="10"/>
  <c r="H20" i="10"/>
  <c r="H24" i="10"/>
  <c r="H40" i="10"/>
  <c r="H38" i="10"/>
  <c r="H37" i="10"/>
  <c r="H36" i="10"/>
  <c r="H35" i="10"/>
  <c r="H34" i="10"/>
  <c r="S6" i="7"/>
  <c r="Q6" i="7"/>
  <c r="R7" i="7"/>
  <c r="P7" i="7"/>
  <c r="P8" i="7"/>
  <c r="N6" i="7"/>
  <c r="L6" i="7"/>
  <c r="J6" i="7"/>
  <c r="H6" i="7"/>
  <c r="F6" i="7"/>
  <c r="D6" i="7"/>
  <c r="E7" i="7"/>
  <c r="B6" i="7"/>
  <c r="A7" i="7"/>
  <c r="B7" i="7"/>
  <c r="A8" i="7"/>
  <c r="M7" i="7"/>
  <c r="N7" i="7" s="1"/>
  <c r="K7" i="7"/>
  <c r="I7" i="7"/>
  <c r="I8" i="7"/>
  <c r="I9" i="7" s="1"/>
  <c r="G7" i="7"/>
  <c r="C7" i="7"/>
  <c r="C8" i="7" s="1"/>
  <c r="C9" i="7" s="1"/>
  <c r="D9" i="7" s="1"/>
  <c r="J7" i="7"/>
  <c r="D7" i="7"/>
  <c r="Q7" i="7"/>
  <c r="D8" i="7"/>
  <c r="I10" i="7"/>
  <c r="J9" i="7"/>
  <c r="B8" i="7"/>
  <c r="A9" i="7"/>
  <c r="E8" i="7"/>
  <c r="F8" i="7" s="1"/>
  <c r="F7" i="7"/>
  <c r="J8" i="7"/>
  <c r="M8" i="7"/>
  <c r="N8" i="7"/>
  <c r="M9" i="7"/>
  <c r="A10" i="7"/>
  <c r="A11" i="7" s="1"/>
  <c r="A12" i="7" s="1"/>
  <c r="B12" i="7" s="1"/>
  <c r="B9" i="7"/>
  <c r="E9" i="7"/>
  <c r="F9" i="7" s="1"/>
  <c r="I11" i="7"/>
  <c r="J11" i="7" s="1"/>
  <c r="J10" i="7"/>
  <c r="C10" i="7"/>
  <c r="C11" i="7" s="1"/>
  <c r="C12" i="7" s="1"/>
  <c r="C13" i="7" s="1"/>
  <c r="D13" i="7" s="1"/>
  <c r="I12" i="7"/>
  <c r="I13" i="7" s="1"/>
  <c r="J13" i="7" s="1"/>
  <c r="E10" i="7"/>
  <c r="F10" i="7" s="1"/>
  <c r="B10" i="7"/>
  <c r="N9" i="7"/>
  <c r="M10" i="7"/>
  <c r="N10" i="7"/>
  <c r="M11" i="7"/>
  <c r="B11" i="7"/>
  <c r="D11" i="7"/>
  <c r="E11" i="7"/>
  <c r="E12" i="7" s="1"/>
  <c r="E13" i="7" s="1"/>
  <c r="E14" i="7" s="1"/>
  <c r="E15" i="7" s="1"/>
  <c r="F15" i="7" s="1"/>
  <c r="J12" i="7"/>
  <c r="D12" i="7"/>
  <c r="A13" i="7"/>
  <c r="B13" i="7" s="1"/>
  <c r="N11" i="7"/>
  <c r="M12" i="7"/>
  <c r="F11" i="7"/>
  <c r="F12" i="7"/>
  <c r="M13" i="7"/>
  <c r="M14" i="7" s="1"/>
  <c r="M15" i="7" s="1"/>
  <c r="N15" i="7" s="1"/>
  <c r="N12" i="7"/>
  <c r="C14" i="7"/>
  <c r="D14" i="7" s="1"/>
  <c r="N13" i="7"/>
  <c r="N14" i="7"/>
  <c r="M16" i="7"/>
  <c r="M17" i="7" s="1"/>
  <c r="M18" i="7" s="1"/>
  <c r="M19" i="7" s="1"/>
  <c r="M20" i="7" s="1"/>
  <c r="N16" i="7"/>
  <c r="N19" i="7"/>
  <c r="M21" i="7" l="1"/>
  <c r="N20" i="7"/>
  <c r="N18" i="7"/>
  <c r="N17" i="7"/>
  <c r="E16" i="7"/>
  <c r="F14" i="7"/>
  <c r="C15" i="7"/>
  <c r="F13" i="7"/>
  <c r="A14" i="7"/>
  <c r="I14" i="7"/>
  <c r="D10" i="7"/>
  <c r="G8" i="7"/>
  <c r="H7" i="7"/>
  <c r="Q8" i="7"/>
  <c r="P9" i="7"/>
  <c r="K8" i="7"/>
  <c r="L7" i="7"/>
  <c r="R8" i="7"/>
  <c r="S7" i="7"/>
  <c r="G9" i="7" l="1"/>
  <c r="H8" i="7"/>
  <c r="I15" i="7"/>
  <c r="J14" i="7"/>
  <c r="R9" i="7"/>
  <c r="S8" i="7"/>
  <c r="K9" i="7"/>
  <c r="L8" i="7"/>
  <c r="P10" i="7"/>
  <c r="Q9" i="7"/>
  <c r="B14" i="7"/>
  <c r="A15" i="7"/>
  <c r="D15" i="7"/>
  <c r="C16" i="7"/>
  <c r="E17" i="7"/>
  <c r="F16" i="7"/>
  <c r="M22" i="7"/>
  <c r="N21" i="7"/>
  <c r="C17" i="7" l="1"/>
  <c r="D16" i="7"/>
  <c r="B15" i="7"/>
  <c r="A16" i="7"/>
  <c r="N22" i="7"/>
  <c r="M23" i="7"/>
  <c r="E18" i="7"/>
  <c r="F17" i="7"/>
  <c r="Q10" i="7"/>
  <c r="P11" i="7"/>
  <c r="K10" i="7"/>
  <c r="L9" i="7"/>
  <c r="R10" i="7"/>
  <c r="S9" i="7"/>
  <c r="I16" i="7"/>
  <c r="J15" i="7"/>
  <c r="H9" i="7"/>
  <c r="G10" i="7"/>
  <c r="G11" i="7" l="1"/>
  <c r="H10" i="7"/>
  <c r="Q11" i="7"/>
  <c r="P12" i="7"/>
  <c r="N23" i="7"/>
  <c r="M24" i="7"/>
  <c r="A17" i="7"/>
  <c r="B16" i="7"/>
  <c r="I17" i="7"/>
  <c r="J16" i="7"/>
  <c r="R11" i="7"/>
  <c r="S10" i="7"/>
  <c r="L10" i="7"/>
  <c r="K11" i="7"/>
  <c r="E19" i="7"/>
  <c r="F18" i="7"/>
  <c r="D17" i="7"/>
  <c r="C18" i="7"/>
  <c r="D18" i="7" l="1"/>
  <c r="C19" i="7"/>
  <c r="L11" i="7"/>
  <c r="K12" i="7"/>
  <c r="N24" i="7"/>
  <c r="M25" i="7"/>
  <c r="Q12" i="7"/>
  <c r="P13" i="7"/>
  <c r="E20" i="7"/>
  <c r="F19" i="7"/>
  <c r="R12" i="7"/>
  <c r="S11" i="7"/>
  <c r="J17" i="7"/>
  <c r="I18" i="7"/>
  <c r="B17" i="7"/>
  <c r="A18" i="7"/>
  <c r="H11" i="7"/>
  <c r="G12" i="7"/>
  <c r="H12" i="7" l="1"/>
  <c r="G13" i="7"/>
  <c r="B18" i="7"/>
  <c r="A19" i="7"/>
  <c r="I19" i="7"/>
  <c r="J18" i="7"/>
  <c r="Q13" i="7"/>
  <c r="P14" i="7"/>
  <c r="M26" i="7"/>
  <c r="N25" i="7"/>
  <c r="K13" i="7"/>
  <c r="L12" i="7"/>
  <c r="D19" i="7"/>
  <c r="C20" i="7"/>
  <c r="S12" i="7"/>
  <c r="R13" i="7"/>
  <c r="E21" i="7"/>
  <c r="F20" i="7"/>
  <c r="S13" i="7" l="1"/>
  <c r="R14" i="7"/>
  <c r="D20" i="7"/>
  <c r="C21" i="7"/>
  <c r="P15" i="7"/>
  <c r="Q14" i="7"/>
  <c r="A20" i="7"/>
  <c r="B19" i="7"/>
  <c r="H13" i="7"/>
  <c r="G14" i="7"/>
  <c r="F21" i="7"/>
  <c r="E22" i="7"/>
  <c r="L13" i="7"/>
  <c r="K14" i="7"/>
  <c r="N26" i="7"/>
  <c r="M27" i="7"/>
  <c r="I20" i="7"/>
  <c r="J19" i="7"/>
  <c r="M28" i="7" l="1"/>
  <c r="N27" i="7"/>
  <c r="L14" i="7"/>
  <c r="K15" i="7"/>
  <c r="F22" i="7"/>
  <c r="E23" i="7"/>
  <c r="G15" i="7"/>
  <c r="H14" i="7"/>
  <c r="D21" i="7"/>
  <c r="C22" i="7"/>
  <c r="R15" i="7"/>
  <c r="S14" i="7"/>
  <c r="I21" i="7"/>
  <c r="J20" i="7"/>
  <c r="B20" i="7"/>
  <c r="A21" i="7"/>
  <c r="P16" i="7"/>
  <c r="Q15" i="7"/>
  <c r="I22" i="7" l="1"/>
  <c r="J21" i="7"/>
  <c r="A22" i="7"/>
  <c r="B21" i="7"/>
  <c r="C23" i="7"/>
  <c r="D22" i="7"/>
  <c r="F23" i="7"/>
  <c r="E24" i="7"/>
  <c r="L15" i="7"/>
  <c r="K16" i="7"/>
  <c r="P17" i="7"/>
  <c r="Q16" i="7"/>
  <c r="R16" i="7"/>
  <c r="S15" i="7"/>
  <c r="G16" i="7"/>
  <c r="H15" i="7"/>
  <c r="N28" i="7"/>
  <c r="M29" i="7"/>
  <c r="N29" i="7" l="1"/>
  <c r="M30" i="7"/>
  <c r="K17" i="7"/>
  <c r="L16" i="7"/>
  <c r="E25" i="7"/>
  <c r="F24" i="7"/>
  <c r="G17" i="7"/>
  <c r="H16" i="7"/>
  <c r="R17" i="7"/>
  <c r="S16" i="7"/>
  <c r="P18" i="7"/>
  <c r="Q17" i="7"/>
  <c r="D23" i="7"/>
  <c r="C24" i="7"/>
  <c r="B22" i="7"/>
  <c r="A23" i="7"/>
  <c r="J22" i="7"/>
  <c r="I23" i="7"/>
  <c r="I24" i="7" l="1"/>
  <c r="J23" i="7"/>
  <c r="B23" i="7"/>
  <c r="A24" i="7"/>
  <c r="C25" i="7"/>
  <c r="D24" i="7"/>
  <c r="N30" i="7"/>
  <c r="M31" i="7"/>
  <c r="P19" i="7"/>
  <c r="Q18" i="7"/>
  <c r="S17" i="7"/>
  <c r="R18" i="7"/>
  <c r="H17" i="7"/>
  <c r="G18" i="7"/>
  <c r="E26" i="7"/>
  <c r="F25" i="7"/>
  <c r="L17" i="7"/>
  <c r="K18" i="7"/>
  <c r="F26" i="7" l="1"/>
  <c r="E27" i="7"/>
  <c r="L18" i="7"/>
  <c r="K19" i="7"/>
  <c r="H18" i="7"/>
  <c r="G19" i="7"/>
  <c r="R19" i="7"/>
  <c r="S18" i="7"/>
  <c r="M32" i="7"/>
  <c r="N31" i="7"/>
  <c r="A25" i="7"/>
  <c r="B24" i="7"/>
  <c r="P20" i="7"/>
  <c r="Q19" i="7"/>
  <c r="D25" i="7"/>
  <c r="C26" i="7"/>
  <c r="I25" i="7"/>
  <c r="J24" i="7"/>
  <c r="D26" i="7" l="1"/>
  <c r="C27" i="7"/>
  <c r="H19" i="7"/>
  <c r="G20" i="7"/>
  <c r="L19" i="7"/>
  <c r="K20" i="7"/>
  <c r="E28" i="7"/>
  <c r="F27" i="7"/>
  <c r="J25" i="7"/>
  <c r="I26" i="7"/>
  <c r="P21" i="7"/>
  <c r="Q20" i="7"/>
  <c r="B25" i="7"/>
  <c r="A26" i="7"/>
  <c r="N32" i="7"/>
  <c r="M33" i="7"/>
  <c r="S19" i="7"/>
  <c r="R20" i="7"/>
  <c r="S20" i="7" l="1"/>
  <c r="R21" i="7"/>
  <c r="M34" i="7"/>
  <c r="N33" i="7"/>
  <c r="A27" i="7"/>
  <c r="B26" i="7"/>
  <c r="I27" i="7"/>
  <c r="J26" i="7"/>
  <c r="K21" i="7"/>
  <c r="L20" i="7"/>
  <c r="H20" i="7"/>
  <c r="G21" i="7"/>
  <c r="C28" i="7"/>
  <c r="D27" i="7"/>
  <c r="Q21" i="7"/>
  <c r="P22" i="7"/>
  <c r="F28" i="7"/>
  <c r="E29" i="7"/>
  <c r="Q22" i="7" l="1"/>
  <c r="P23" i="7"/>
  <c r="H21" i="7"/>
  <c r="G22" i="7"/>
  <c r="R22" i="7"/>
  <c r="S21" i="7"/>
  <c r="F29" i="7"/>
  <c r="E30" i="7"/>
  <c r="C29" i="7"/>
  <c r="D28" i="7"/>
  <c r="K22" i="7"/>
  <c r="L21" i="7"/>
  <c r="I28" i="7"/>
  <c r="J27" i="7"/>
  <c r="A28" i="7"/>
  <c r="B27" i="7"/>
  <c r="M35" i="7"/>
  <c r="N35" i="7" s="1"/>
  <c r="N34" i="7"/>
  <c r="A29" i="7" l="1"/>
  <c r="B28" i="7"/>
  <c r="I29" i="7"/>
  <c r="J28" i="7"/>
  <c r="D29" i="7"/>
  <c r="C30" i="7"/>
  <c r="E31" i="7"/>
  <c r="F30" i="7"/>
  <c r="G23" i="7"/>
  <c r="H22" i="7"/>
  <c r="P24" i="7"/>
  <c r="Q23" i="7"/>
  <c r="L22" i="7"/>
  <c r="K23" i="7"/>
  <c r="S22" i="7"/>
  <c r="R23" i="7"/>
  <c r="L23" i="7" l="1"/>
  <c r="K24" i="7"/>
  <c r="C31" i="7"/>
  <c r="D30" i="7"/>
  <c r="S23" i="7"/>
  <c r="R24" i="7"/>
  <c r="P25" i="7"/>
  <c r="Q24" i="7"/>
  <c r="G24" i="7"/>
  <c r="H23" i="7"/>
  <c r="E32" i="7"/>
  <c r="F31" i="7"/>
  <c r="I30" i="7"/>
  <c r="J29" i="7"/>
  <c r="A30" i="7"/>
  <c r="B29" i="7"/>
  <c r="J30" i="7" l="1"/>
  <c r="I31" i="7"/>
  <c r="H24" i="7"/>
  <c r="G25" i="7"/>
  <c r="R25" i="7"/>
  <c r="S24" i="7"/>
  <c r="K25" i="7"/>
  <c r="L24" i="7"/>
  <c r="A31" i="7"/>
  <c r="B30" i="7"/>
  <c r="F32" i="7"/>
  <c r="E33" i="7"/>
  <c r="Q25" i="7"/>
  <c r="P26" i="7"/>
  <c r="C32" i="7"/>
  <c r="D31" i="7"/>
  <c r="C33" i="7" l="1"/>
  <c r="D32" i="7"/>
  <c r="B31" i="7"/>
  <c r="A32" i="7"/>
  <c r="P27" i="7"/>
  <c r="Q26" i="7"/>
  <c r="E34" i="7"/>
  <c r="F33" i="7"/>
  <c r="G26" i="7"/>
  <c r="H25" i="7"/>
  <c r="I32" i="7"/>
  <c r="J31" i="7"/>
  <c r="L25" i="7"/>
  <c r="K26" i="7"/>
  <c r="S25" i="7"/>
  <c r="R26" i="7"/>
  <c r="K27" i="7" l="1"/>
  <c r="L26" i="7"/>
  <c r="A33" i="7"/>
  <c r="B32" i="7"/>
  <c r="S26" i="7"/>
  <c r="R27" i="7"/>
  <c r="I33" i="7"/>
  <c r="J32" i="7"/>
  <c r="G27" i="7"/>
  <c r="H26" i="7"/>
  <c r="E35" i="7"/>
  <c r="F35" i="7" s="1"/>
  <c r="F34" i="7"/>
  <c r="P28" i="7"/>
  <c r="Q27" i="7"/>
  <c r="D33" i="7"/>
  <c r="C34" i="7"/>
  <c r="C35" i="7" l="1"/>
  <c r="D35" i="7" s="1"/>
  <c r="D34" i="7"/>
  <c r="R28" i="7"/>
  <c r="S27" i="7"/>
  <c r="Q28" i="7"/>
  <c r="P29" i="7"/>
  <c r="G28" i="7"/>
  <c r="H27" i="7"/>
  <c r="J33" i="7"/>
  <c r="I34" i="7"/>
  <c r="A34" i="7"/>
  <c r="B33" i="7"/>
  <c r="L27" i="7"/>
  <c r="K28" i="7"/>
  <c r="K29" i="7" l="1"/>
  <c r="L28" i="7"/>
  <c r="I35" i="7"/>
  <c r="J35" i="7" s="1"/>
  <c r="J34" i="7"/>
  <c r="Q29" i="7"/>
  <c r="P30" i="7"/>
  <c r="B34" i="7"/>
  <c r="A35" i="7"/>
  <c r="B35" i="7" s="1"/>
  <c r="G29" i="7"/>
  <c r="H28" i="7"/>
  <c r="R29" i="7"/>
  <c r="S28" i="7"/>
  <c r="G30" i="7" l="1"/>
  <c r="H29" i="7"/>
  <c r="P31" i="7"/>
  <c r="Q30" i="7"/>
  <c r="R30" i="7"/>
  <c r="S29" i="7"/>
  <c r="K30" i="7"/>
  <c r="L29" i="7"/>
  <c r="K31" i="7" l="1"/>
  <c r="L30" i="7"/>
  <c r="P32" i="7"/>
  <c r="Q31" i="7"/>
  <c r="R31" i="7"/>
  <c r="S30" i="7"/>
  <c r="H30" i="7"/>
  <c r="G31" i="7"/>
  <c r="H31" i="7" l="1"/>
  <c r="G32" i="7"/>
  <c r="S31" i="7"/>
  <c r="R32" i="7"/>
  <c r="P33" i="7"/>
  <c r="Q32" i="7"/>
  <c r="L31" i="7"/>
  <c r="K32" i="7"/>
  <c r="P34" i="7" l="1"/>
  <c r="Q33" i="7"/>
  <c r="K33" i="7"/>
  <c r="L32" i="7"/>
  <c r="S32" i="7"/>
  <c r="R33" i="7"/>
  <c r="G33" i="7"/>
  <c r="H32" i="7"/>
  <c r="R34" i="7" l="1"/>
  <c r="S33" i="7"/>
  <c r="H33" i="7"/>
  <c r="G34" i="7"/>
  <c r="L33" i="7"/>
  <c r="K34" i="7"/>
  <c r="P35" i="7"/>
  <c r="Q35" i="7" s="1"/>
  <c r="Q34" i="7"/>
  <c r="L34" i="7" l="1"/>
  <c r="K35" i="7"/>
  <c r="L35" i="7" s="1"/>
  <c r="G35" i="7"/>
  <c r="H35" i="7" s="1"/>
  <c r="H34" i="7"/>
  <c r="R35" i="7"/>
  <c r="S35" i="7" s="1"/>
  <c r="S34" i="7"/>
</calcChain>
</file>

<file path=xl/comments1.xml><?xml version="1.0" encoding="utf-8"?>
<comments xmlns="http://schemas.openxmlformats.org/spreadsheetml/2006/main">
  <authors>
    <author>Michael Maloney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Race Committee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Race Committee
</t>
        </r>
      </text>
    </comment>
    <comment ref="G30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Includes 3 sec per mile for Roller Furler</t>
        </r>
      </text>
    </comment>
    <comment ref="U40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Race Committee
</t>
        </r>
      </text>
    </comment>
    <comment ref="V40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Race Committee
</t>
        </r>
      </text>
    </comment>
    <comment ref="S41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Race Committee
</t>
        </r>
      </text>
    </comment>
    <comment ref="T41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Race Committee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3 sec per mile for roller furler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6 sec per mile for roller fuler and fixed prop</t>
        </r>
      </text>
    </comment>
  </commentList>
</comments>
</file>

<file path=xl/sharedStrings.xml><?xml version="1.0" encoding="utf-8"?>
<sst xmlns="http://schemas.openxmlformats.org/spreadsheetml/2006/main" count="633" uniqueCount="171">
  <si>
    <t>Skipper</t>
  </si>
  <si>
    <t>Boat</t>
  </si>
  <si>
    <t>Handicap</t>
  </si>
  <si>
    <t>TCF</t>
  </si>
  <si>
    <t>Finish Time</t>
  </si>
  <si>
    <t>Min.dd</t>
  </si>
  <si>
    <t>Time</t>
  </si>
  <si>
    <t>Place</t>
  </si>
  <si>
    <t>Spin*</t>
  </si>
  <si>
    <t>Non-Spin*</t>
  </si>
  <si>
    <t>Min.</t>
  </si>
  <si>
    <t>Sec.</t>
  </si>
  <si>
    <t>Cliborne</t>
  </si>
  <si>
    <t>Phillip</t>
  </si>
  <si>
    <t>Forqurean</t>
  </si>
  <si>
    <t>Maloney</t>
  </si>
  <si>
    <t>J/24</t>
  </si>
  <si>
    <t>Initials</t>
  </si>
  <si>
    <t>Theis</t>
  </si>
  <si>
    <t>Shelton</t>
  </si>
  <si>
    <t>Breckenridge</t>
  </si>
  <si>
    <t>Whitt</t>
  </si>
  <si>
    <t>Witten</t>
  </si>
  <si>
    <t>S-2 6.7</t>
  </si>
  <si>
    <t>Bavaria 770</t>
  </si>
  <si>
    <t>Harbor 20</t>
  </si>
  <si>
    <t>Alerion 20</t>
  </si>
  <si>
    <t>Sail #</t>
  </si>
  <si>
    <t>Cal 25</t>
  </si>
  <si>
    <t>Hull</t>
  </si>
  <si>
    <t>Pearson 26</t>
  </si>
  <si>
    <t>Miekina</t>
  </si>
  <si>
    <t>Grogan</t>
  </si>
  <si>
    <t>Schraw</t>
  </si>
  <si>
    <t>Perdue</t>
  </si>
  <si>
    <t>Hunter 23</t>
  </si>
  <si>
    <t>Hunter 23.5</t>
  </si>
  <si>
    <t>Ericson 23</t>
  </si>
  <si>
    <t>DeMestro</t>
  </si>
  <si>
    <t>Beneteau 29</t>
  </si>
  <si>
    <t>Sizemore</t>
  </si>
  <si>
    <t>Oginz</t>
  </si>
  <si>
    <t>S-2 9.2</t>
  </si>
  <si>
    <t>Forrester</t>
  </si>
  <si>
    <t>Catalina 30</t>
  </si>
  <si>
    <t>Short</t>
  </si>
  <si>
    <t>Gearhart</t>
  </si>
  <si>
    <t>Beneteau 285</t>
  </si>
  <si>
    <t>Ramey</t>
  </si>
  <si>
    <t>Bristol 35</t>
  </si>
  <si>
    <t>Guest?</t>
  </si>
  <si>
    <t>TCF Calculation: TCF=1000/(900+handicap)</t>
  </si>
  <si>
    <t xml:space="preserve">Adjusted Time Calculation: Multiply TCF by Actual Race Time in Minutes plus seconds converted to decimals </t>
  </si>
  <si>
    <t>HCP</t>
  </si>
  <si>
    <t>Seconds</t>
  </si>
  <si>
    <t>Decimals</t>
  </si>
  <si>
    <t>Calc(1)</t>
  </si>
  <si>
    <t>Adj.(2)</t>
  </si>
  <si>
    <t>Schaible</t>
  </si>
  <si>
    <t>Santana 20</t>
  </si>
  <si>
    <t>Sampson</t>
  </si>
  <si>
    <t>Boe</t>
  </si>
  <si>
    <t>Boat Name</t>
  </si>
  <si>
    <t>Bandit</t>
  </si>
  <si>
    <t>Dark Horse</t>
  </si>
  <si>
    <t>Boogie Board</t>
  </si>
  <si>
    <t>Rascal</t>
  </si>
  <si>
    <t>Time Warp</t>
  </si>
  <si>
    <t>Stressless</t>
  </si>
  <si>
    <t>Victory</t>
  </si>
  <si>
    <t>Gotcha</t>
  </si>
  <si>
    <t>Destiny</t>
  </si>
  <si>
    <t>Majical</t>
  </si>
  <si>
    <t>Fools Game</t>
  </si>
  <si>
    <t>So it Goes</t>
  </si>
  <si>
    <t>Stow</t>
  </si>
  <si>
    <t>Freedom 21</t>
  </si>
  <si>
    <t>Twinkle</t>
  </si>
  <si>
    <t>Tundra Swan</t>
  </si>
  <si>
    <t>Miss Virginia</t>
  </si>
  <si>
    <t>Second Wind</t>
  </si>
  <si>
    <t>Tiger Eye</t>
  </si>
  <si>
    <t>Little Wing</t>
  </si>
  <si>
    <t>Got to Go</t>
  </si>
  <si>
    <t>More Mischief</t>
  </si>
  <si>
    <t>Alarming</t>
  </si>
  <si>
    <t>Pegasus</t>
  </si>
  <si>
    <t>Integra</t>
  </si>
  <si>
    <t>Spray</t>
  </si>
  <si>
    <t>Pearson 303</t>
  </si>
  <si>
    <t>Te Aroha</t>
  </si>
  <si>
    <t>Gietl</t>
  </si>
  <si>
    <t>VX One</t>
  </si>
  <si>
    <t xml:space="preserve"> </t>
  </si>
  <si>
    <t>Firing</t>
  </si>
  <si>
    <t>San Juan 24</t>
  </si>
  <si>
    <t>A</t>
  </si>
  <si>
    <t>B</t>
  </si>
  <si>
    <t>C</t>
  </si>
  <si>
    <t>Blackwater Yacht Racing Association -  Scoring Reference Sheet</t>
  </si>
  <si>
    <t>Tunnell</t>
  </si>
  <si>
    <t>Janet Anne</t>
  </si>
  <si>
    <t>Catalina 25</t>
  </si>
  <si>
    <t>FLEET ONE</t>
  </si>
  <si>
    <t>FLEET TWO</t>
  </si>
  <si>
    <t>FLEET THREE</t>
  </si>
  <si>
    <t>FLEET FOUR</t>
  </si>
  <si>
    <t>Fleet</t>
  </si>
  <si>
    <t>PHRF RATING</t>
  </si>
  <si>
    <t>Long Course</t>
  </si>
  <si>
    <t>Short Course</t>
  </si>
  <si>
    <t>Delayed Start</t>
  </si>
  <si>
    <t>Lightning</t>
  </si>
  <si>
    <t>VISA Guest</t>
  </si>
  <si>
    <t>Hemler</t>
  </si>
  <si>
    <t>Stoic</t>
  </si>
  <si>
    <t>Liberty</t>
  </si>
  <si>
    <t>Fenix</t>
  </si>
  <si>
    <t>C&amp;C 25 OB</t>
  </si>
  <si>
    <t>Avg All</t>
  </si>
  <si>
    <t>Avg B</t>
  </si>
  <si>
    <t>Avg A</t>
  </si>
  <si>
    <t>Avg C</t>
  </si>
  <si>
    <t>Min</t>
  </si>
  <si>
    <t>Max</t>
  </si>
  <si>
    <t>J22</t>
  </si>
  <si>
    <t>Columbia 29</t>
  </si>
  <si>
    <t>Ranger 23 Outboard</t>
  </si>
  <si>
    <t>Columbia 29/DEF</t>
  </si>
  <si>
    <t>Columbia 29-2  = New cabin</t>
  </si>
  <si>
    <t>Grand Avg</t>
  </si>
  <si>
    <t>Cal 21</t>
  </si>
  <si>
    <t>a</t>
  </si>
  <si>
    <t>b</t>
  </si>
  <si>
    <t>c</t>
  </si>
  <si>
    <t>Schiable</t>
  </si>
  <si>
    <t>Catch 22</t>
  </si>
  <si>
    <t>Finish Time*</t>
  </si>
  <si>
    <t>DNS</t>
  </si>
  <si>
    <t>RACE # 1</t>
  </si>
  <si>
    <t/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</si>
  <si>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</si>
  <si>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</si>
  <si>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</si>
  <si>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</si>
  <si>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</si>
  <si>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</si>
  <si>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</si>
  <si>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</si>
  <si>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# of</t>
  </si>
  <si>
    <t>Races</t>
  </si>
  <si>
    <t>Throw Out</t>
  </si>
  <si>
    <t>Race Score</t>
  </si>
  <si>
    <t># of Races</t>
  </si>
  <si>
    <t>Counted</t>
  </si>
  <si>
    <t>Average</t>
  </si>
  <si>
    <t>Series</t>
  </si>
  <si>
    <t>Finish</t>
  </si>
  <si>
    <t>Cancelled</t>
  </si>
  <si>
    <t>Blackwater Yacht Racing Association</t>
  </si>
  <si>
    <t>&lt; ----Yellow cells are throw out races</t>
  </si>
  <si>
    <t>&lt; ----Red indciates not enough races to qualify for the series</t>
  </si>
  <si>
    <t>&lt; ----Scores with a red triangle in the corner are scores for Race Committee service.</t>
  </si>
  <si>
    <t>Four (4) Races are required to qualify for series</t>
  </si>
  <si>
    <t>Gillespie</t>
  </si>
  <si>
    <t>King Bill's Revenge</t>
  </si>
  <si>
    <t>San Juan 21</t>
  </si>
  <si>
    <t>RC</t>
  </si>
  <si>
    <t>StressLess</t>
  </si>
  <si>
    <t>Norse Raider</t>
  </si>
  <si>
    <t xml:space="preserve">  2014 Fall Series Final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</si>
</sst>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33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0" borderId="10" xfId="0" applyBorder="1"/>
    <xf numFmtId="0" fontId="4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3" borderId="0" xfId="0" applyFill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Protection="1"/>
    <xf numFmtId="165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1" fontId="7" fillId="0" borderId="1" xfId="0" applyNumberFormat="1" applyFont="1" applyBorder="1"/>
    <xf numFmtId="1" fontId="7" fillId="0" borderId="1" xfId="0" applyNumberFormat="1" applyFont="1" applyBorder="1" applyAlignment="1">
      <alignment horizontal="center"/>
    </xf>
    <xf numFmtId="0" fontId="8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1" xfId="0" applyBorder="1"/>
    <xf numFmtId="1" fontId="0" fillId="0" borderId="12" xfId="0" applyNumberFormat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8" fillId="0" borderId="11" xfId="0" applyFont="1" applyBorder="1"/>
    <xf numFmtId="49" fontId="0" fillId="0" borderId="0" xfId="0" applyNumberFormat="1" applyBorder="1"/>
    <xf numFmtId="49" fontId="0" fillId="0" borderId="14" xfId="0" applyNumberFormat="1" applyBorder="1"/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 applyProtection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0" fillId="5" borderId="0" xfId="0" applyFill="1"/>
    <xf numFmtId="0" fontId="0" fillId="7" borderId="0" xfId="0" applyFill="1"/>
    <xf numFmtId="0" fontId="6" fillId="5" borderId="0" xfId="0" applyFont="1" applyFill="1"/>
    <xf numFmtId="0" fontId="2" fillId="5" borderId="0" xfId="0" applyFont="1" applyFill="1" applyAlignment="1">
      <alignment horizontal="center"/>
    </xf>
    <xf numFmtId="0" fontId="0" fillId="5" borderId="0" xfId="0" applyFill="1" applyBorder="1"/>
    <xf numFmtId="0" fontId="6" fillId="8" borderId="0" xfId="0" applyFont="1" applyFill="1"/>
    <xf numFmtId="0" fontId="0" fillId="8" borderId="0" xfId="0" applyFill="1"/>
    <xf numFmtId="0" fontId="6" fillId="10" borderId="0" xfId="0" applyFont="1" applyFill="1"/>
    <xf numFmtId="0" fontId="0" fillId="10" borderId="0" xfId="0" applyFill="1" applyBorder="1"/>
    <xf numFmtId="0" fontId="0" fillId="10" borderId="0" xfId="0" applyFill="1"/>
    <xf numFmtId="0" fontId="6" fillId="11" borderId="0" xfId="0" applyFont="1" applyFill="1"/>
    <xf numFmtId="0" fontId="0" fillId="11" borderId="0" xfId="0" applyFill="1" applyBorder="1"/>
    <xf numFmtId="0" fontId="0" fillId="11" borderId="0" xfId="0" applyFill="1"/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7" fillId="9" borderId="1" xfId="0" applyFont="1" applyFill="1" applyBorder="1" applyAlignment="1">
      <alignment horizontal="center"/>
    </xf>
    <xf numFmtId="0" fontId="6" fillId="7" borderId="0" xfId="0" applyFont="1" applyFill="1"/>
    <xf numFmtId="0" fontId="15" fillId="10" borderId="0" xfId="0" applyFont="1" applyFill="1" applyAlignment="1">
      <alignment horizontal="left"/>
    </xf>
    <xf numFmtId="0" fontId="15" fillId="10" borderId="0" xfId="0" applyFont="1" applyFill="1" applyAlignment="1">
      <alignment horizontal="center"/>
    </xf>
    <xf numFmtId="0" fontId="5" fillId="10" borderId="0" xfId="0" applyFont="1" applyFill="1"/>
    <xf numFmtId="0" fontId="5" fillId="10" borderId="0" xfId="0" quotePrefix="1" applyFont="1" applyFill="1" applyAlignment="1">
      <alignment vertical="center"/>
    </xf>
    <xf numFmtId="0" fontId="0" fillId="10" borderId="0" xfId="0" applyFill="1" applyAlignment="1">
      <alignment horizontal="center"/>
    </xf>
    <xf numFmtId="0" fontId="0" fillId="10" borderId="1" xfId="0" applyFill="1" applyBorder="1" applyAlignment="1">
      <alignment horizontal="center"/>
    </xf>
    <xf numFmtId="0" fontId="7" fillId="0" borderId="20" xfId="0" applyFont="1" applyFill="1" applyBorder="1"/>
    <xf numFmtId="0" fontId="7" fillId="0" borderId="2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1" fontId="7" fillId="0" borderId="0" xfId="0" applyNumberFormat="1" applyFont="1" applyBorder="1"/>
    <xf numFmtId="2" fontId="7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0" fillId="9" borderId="0" xfId="0" applyFill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246"/>
  <sheetViews>
    <sheetView tabSelected="1" zoomScaleNormal="100" workbookViewId="0">
      <selection activeCell="AO1" sqref="AO1"/>
    </sheetView>
  </sheetViews>
  <sheetFormatPr defaultRowHeight="14.4" x14ac:dyDescent="0.3"/>
  <cols>
    <col min="1" max="1" width="18.44140625" bestFit="1" customWidth="1"/>
    <col min="2" max="2" width="19.33203125" customWidth="1"/>
    <col min="3" max="3" width="11.33203125" hidden="1" customWidth="1"/>
    <col min="4" max="4" width="8" hidden="1" customWidth="1"/>
    <col min="5" max="5" width="18.44140625" customWidth="1"/>
    <col min="6" max="6" width="10.5546875" hidden="1" customWidth="1"/>
    <col min="7" max="7" width="8.6640625" hidden="1" customWidth="1"/>
    <col min="8" max="8" width="10.6640625" hidden="1" customWidth="1"/>
    <col min="9" max="9" width="9.109375" hidden="1" customWidth="1"/>
    <col min="10" max="10" width="10.6640625" hidden="1" customWidth="1"/>
    <col min="11" max="12" width="8.6640625" hidden="1" customWidth="1"/>
    <col min="13" max="14" width="9.109375" hidden="1" customWidth="1"/>
    <col min="15" max="15" width="8.6640625" customWidth="1"/>
    <col min="17" max="17" width="8.88671875" customWidth="1"/>
    <col min="27" max="27" width="10.5546875" bestFit="1" customWidth="1"/>
    <col min="30" max="30" width="24" customWidth="1"/>
    <col min="31" max="31" width="9.109375" style="6"/>
    <col min="33" max="38" width="9.109375" style="6"/>
  </cols>
  <sheetData>
    <row r="1" spans="1:39" ht="31.2" x14ac:dyDescent="0.6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8" t="s">
        <v>159</v>
      </c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69"/>
      <c r="AE1" s="82"/>
      <c r="AF1" s="69"/>
      <c r="AG1" s="82"/>
      <c r="AH1" s="82"/>
      <c r="AI1" s="82"/>
      <c r="AJ1" s="82"/>
      <c r="AK1" s="82"/>
      <c r="AL1" s="82"/>
    </row>
    <row r="2" spans="1:39" ht="31.2" x14ac:dyDescent="0.6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8" t="s">
        <v>170</v>
      </c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69"/>
      <c r="AE2" s="82"/>
      <c r="AF2" s="69"/>
      <c r="AG2" s="82"/>
      <c r="AH2" s="82"/>
      <c r="AI2" s="82"/>
      <c r="AJ2" s="82"/>
      <c r="AK2" s="82"/>
      <c r="AL2" s="82"/>
    </row>
    <row r="3" spans="1:39" ht="31.2" x14ac:dyDescent="0.6">
      <c r="A3" s="80" t="s">
        <v>163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8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69"/>
      <c r="AE3" s="82"/>
      <c r="AF3" s="69"/>
      <c r="AG3" s="82"/>
      <c r="AH3" s="82"/>
      <c r="AI3" s="82"/>
      <c r="AJ3" s="82"/>
      <c r="AK3" s="82"/>
      <c r="AL3" s="82"/>
    </row>
    <row r="4" spans="1:39" ht="31.2" x14ac:dyDescent="0.6">
      <c r="A4" s="54"/>
      <c r="B4" s="81" t="s">
        <v>160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8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69"/>
      <c r="AE4" s="82"/>
      <c r="AF4" s="69"/>
      <c r="AG4" s="82"/>
      <c r="AH4" s="82"/>
      <c r="AI4" s="82"/>
      <c r="AJ4" s="82"/>
      <c r="AK4" s="82"/>
    </row>
    <row r="5" spans="1:39" ht="31.2" x14ac:dyDescent="0.6">
      <c r="A5" s="73"/>
      <c r="B5" s="81" t="s">
        <v>161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8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69"/>
      <c r="AE5" s="82"/>
      <c r="AF5" s="69"/>
      <c r="AG5" s="82"/>
      <c r="AH5" s="82"/>
      <c r="AI5" s="82"/>
      <c r="AJ5" s="82"/>
      <c r="AK5" s="82"/>
    </row>
    <row r="6" spans="1:39" ht="31.2" x14ac:dyDescent="0.6">
      <c r="A6" s="76"/>
      <c r="B6" s="81" t="s">
        <v>162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8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69"/>
      <c r="AE6" s="82"/>
      <c r="AF6" s="69"/>
      <c r="AG6" s="82"/>
      <c r="AH6" s="82"/>
      <c r="AI6" s="82"/>
      <c r="AJ6" s="82"/>
      <c r="AK6" s="82"/>
    </row>
    <row r="7" spans="1:39" x14ac:dyDescent="0.3"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Q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92"/>
      <c r="AE7" s="92"/>
      <c r="AF7" s="92"/>
      <c r="AG7" s="92"/>
      <c r="AH7" s="92"/>
      <c r="AI7" s="92"/>
      <c r="AJ7" s="92"/>
      <c r="AK7" s="92"/>
      <c r="AL7" s="92"/>
    </row>
    <row r="8" spans="1:39" ht="25.8" x14ac:dyDescent="0.5">
      <c r="A8" s="77" t="s">
        <v>103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57" t="s">
        <v>158</v>
      </c>
      <c r="Q8" s="61"/>
      <c r="R8" s="57" t="s">
        <v>158</v>
      </c>
      <c r="S8" s="61"/>
      <c r="T8" s="61"/>
      <c r="U8" s="61"/>
      <c r="V8" s="61"/>
      <c r="W8" s="61"/>
      <c r="X8" s="61"/>
      <c r="Y8" s="61"/>
      <c r="Z8" s="61"/>
      <c r="AA8" s="61"/>
      <c r="AB8" s="61"/>
      <c r="AC8" s="69"/>
      <c r="AD8" s="92"/>
      <c r="AE8" s="92"/>
      <c r="AF8" s="92"/>
      <c r="AG8" s="92"/>
      <c r="AH8" s="92"/>
      <c r="AI8" s="92"/>
      <c r="AJ8" s="92"/>
      <c r="AK8" s="92"/>
      <c r="AL8" s="92"/>
      <c r="AM8" s="69"/>
    </row>
    <row r="9" spans="1:39" s="21" customFormat="1" ht="18" x14ac:dyDescent="0.35">
      <c r="A9" s="2"/>
      <c r="B9" s="2"/>
      <c r="C9" s="20"/>
      <c r="D9" s="20"/>
      <c r="E9" s="20"/>
      <c r="F9" s="20"/>
      <c r="G9" s="93" t="s">
        <v>2</v>
      </c>
      <c r="H9" s="93"/>
      <c r="I9" s="93" t="s">
        <v>3</v>
      </c>
      <c r="J9" s="93"/>
      <c r="K9" s="93" t="s">
        <v>4</v>
      </c>
      <c r="L9" s="93"/>
      <c r="M9" s="91" t="s">
        <v>56</v>
      </c>
      <c r="N9" s="91" t="s">
        <v>57</v>
      </c>
      <c r="O9" s="91" t="s">
        <v>141</v>
      </c>
      <c r="P9" s="91" t="s">
        <v>142</v>
      </c>
      <c r="Q9" s="91" t="s">
        <v>143</v>
      </c>
      <c r="R9" s="91" t="s">
        <v>144</v>
      </c>
      <c r="S9" s="91" t="s">
        <v>145</v>
      </c>
      <c r="T9" s="91" t="s">
        <v>146</v>
      </c>
      <c r="U9" s="91" t="s">
        <v>147</v>
      </c>
      <c r="V9" s="91" t="s">
        <v>148</v>
      </c>
      <c r="X9" s="58" t="s">
        <v>149</v>
      </c>
      <c r="Y9" s="59" t="s">
        <v>151</v>
      </c>
      <c r="Z9" s="59" t="s">
        <v>153</v>
      </c>
      <c r="AA9" s="59"/>
      <c r="AB9" s="59" t="s">
        <v>156</v>
      </c>
      <c r="AC9" s="68"/>
      <c r="AD9" s="92"/>
      <c r="AE9" s="92"/>
      <c r="AF9" s="92"/>
      <c r="AG9" s="92"/>
      <c r="AH9" s="92"/>
      <c r="AI9" s="92"/>
      <c r="AJ9" s="92"/>
      <c r="AK9" s="92"/>
      <c r="AL9" s="92"/>
      <c r="AM9" s="68"/>
    </row>
    <row r="10" spans="1:39" s="21" customFormat="1" ht="18" x14ac:dyDescent="0.35">
      <c r="A10" s="3" t="s">
        <v>0</v>
      </c>
      <c r="B10" s="3" t="s">
        <v>62</v>
      </c>
      <c r="C10" s="91" t="s">
        <v>17</v>
      </c>
      <c r="D10" s="91" t="s">
        <v>50</v>
      </c>
      <c r="E10" s="91" t="s">
        <v>1</v>
      </c>
      <c r="F10" s="91" t="s">
        <v>27</v>
      </c>
      <c r="G10" s="91" t="s">
        <v>8</v>
      </c>
      <c r="H10" s="91" t="s">
        <v>9</v>
      </c>
      <c r="I10" s="91" t="s">
        <v>8</v>
      </c>
      <c r="J10" s="91" t="s">
        <v>9</v>
      </c>
      <c r="K10" s="91" t="s">
        <v>10</v>
      </c>
      <c r="L10" s="91" t="s">
        <v>11</v>
      </c>
      <c r="M10" s="91" t="s">
        <v>5</v>
      </c>
      <c r="N10" s="91" t="s">
        <v>6</v>
      </c>
      <c r="O10" s="91" t="s">
        <v>7</v>
      </c>
      <c r="P10" s="91" t="s">
        <v>7</v>
      </c>
      <c r="Q10" s="91" t="s">
        <v>7</v>
      </c>
      <c r="R10" s="91" t="s">
        <v>7</v>
      </c>
      <c r="S10" s="91" t="s">
        <v>7</v>
      </c>
      <c r="T10" s="91" t="s">
        <v>7</v>
      </c>
      <c r="U10" s="91" t="s">
        <v>7</v>
      </c>
      <c r="V10" s="91" t="s">
        <v>7</v>
      </c>
      <c r="X10" s="59" t="s">
        <v>150</v>
      </c>
      <c r="Y10" s="59" t="s">
        <v>152</v>
      </c>
      <c r="Z10" s="59" t="s">
        <v>154</v>
      </c>
      <c r="AA10" s="59" t="s">
        <v>155</v>
      </c>
      <c r="AB10" s="59" t="s">
        <v>157</v>
      </c>
      <c r="AC10" s="68"/>
      <c r="AD10" s="92"/>
      <c r="AE10" s="92"/>
      <c r="AF10" s="92"/>
      <c r="AG10" s="92"/>
      <c r="AH10" s="92"/>
      <c r="AI10" s="92"/>
      <c r="AJ10" s="92"/>
      <c r="AK10" s="92"/>
      <c r="AL10" s="92"/>
      <c r="AM10" s="68"/>
    </row>
    <row r="11" spans="1:39" s="21" customFormat="1" ht="20.100000000000001" customHeight="1" x14ac:dyDescent="0.35">
      <c r="A11" s="35" t="s">
        <v>13</v>
      </c>
      <c r="B11" s="35" t="s">
        <v>66</v>
      </c>
      <c r="C11" s="35"/>
      <c r="D11" s="35"/>
      <c r="E11" s="34" t="s">
        <v>16</v>
      </c>
      <c r="F11" s="34">
        <v>3511</v>
      </c>
      <c r="G11" s="34">
        <v>170</v>
      </c>
      <c r="H11" s="34">
        <v>185</v>
      </c>
      <c r="I11" s="37">
        <v>0.93457943925233644</v>
      </c>
      <c r="J11" s="37" t="s">
        <v>140</v>
      </c>
      <c r="K11" s="34">
        <v>67</v>
      </c>
      <c r="L11" s="34">
        <v>27</v>
      </c>
      <c r="M11" s="38">
        <v>67.45</v>
      </c>
      <c r="N11" s="38">
        <v>63.037383177570092</v>
      </c>
      <c r="O11" s="83">
        <v>1</v>
      </c>
      <c r="P11" s="57"/>
      <c r="Q11" s="83">
        <v>1</v>
      </c>
      <c r="R11" s="57"/>
      <c r="S11" s="83">
        <v>1</v>
      </c>
      <c r="T11" s="83">
        <v>2</v>
      </c>
      <c r="U11" s="55">
        <v>3</v>
      </c>
      <c r="V11" s="83">
        <v>1</v>
      </c>
      <c r="X11" s="7">
        <v>6</v>
      </c>
      <c r="Y11" s="55">
        <v>3</v>
      </c>
      <c r="Z11" s="7">
        <v>5</v>
      </c>
      <c r="AA11" s="56">
        <v>1.2</v>
      </c>
      <c r="AB11" s="7">
        <v>1</v>
      </c>
      <c r="AC11" s="68"/>
      <c r="AD11" s="92"/>
      <c r="AE11" s="92"/>
      <c r="AF11" s="92"/>
      <c r="AG11" s="92"/>
      <c r="AH11" s="92"/>
      <c r="AI11" s="92"/>
      <c r="AJ11" s="92"/>
      <c r="AK11" s="92"/>
      <c r="AL11" s="92"/>
      <c r="AM11" s="68"/>
    </row>
    <row r="12" spans="1:39" s="21" customFormat="1" ht="20.100000000000001" customHeight="1" x14ac:dyDescent="0.35">
      <c r="A12" s="35" t="s">
        <v>12</v>
      </c>
      <c r="B12" s="35" t="s">
        <v>63</v>
      </c>
      <c r="C12" s="35"/>
      <c r="D12" s="35"/>
      <c r="E12" s="34" t="s">
        <v>16</v>
      </c>
      <c r="F12" s="34">
        <v>2792</v>
      </c>
      <c r="G12" s="34">
        <v>170</v>
      </c>
      <c r="H12" s="34">
        <v>185</v>
      </c>
      <c r="I12" s="37">
        <v>0.93457943925233644</v>
      </c>
      <c r="J12" s="37" t="s">
        <v>140</v>
      </c>
      <c r="K12" s="34">
        <v>65</v>
      </c>
      <c r="L12" s="34">
        <v>45</v>
      </c>
      <c r="M12" s="38">
        <v>65.75</v>
      </c>
      <c r="N12" s="38">
        <v>61.44859813084112</v>
      </c>
      <c r="O12" s="83">
        <v>2</v>
      </c>
      <c r="P12" s="57"/>
      <c r="Q12" s="55">
        <v>3</v>
      </c>
      <c r="R12" s="57"/>
      <c r="S12" s="83">
        <v>2</v>
      </c>
      <c r="T12" s="83">
        <v>1</v>
      </c>
      <c r="U12" s="83">
        <v>1</v>
      </c>
      <c r="V12" s="83">
        <v>2</v>
      </c>
      <c r="X12" s="7">
        <v>6</v>
      </c>
      <c r="Y12" s="55">
        <v>3</v>
      </c>
      <c r="Z12" s="7">
        <v>5</v>
      </c>
      <c r="AA12" s="56">
        <v>1.6</v>
      </c>
      <c r="AB12" s="7">
        <v>2</v>
      </c>
      <c r="AC12" s="68"/>
      <c r="AD12" s="92"/>
      <c r="AE12" s="92"/>
      <c r="AF12" s="92"/>
      <c r="AG12" s="92"/>
      <c r="AH12" s="92"/>
      <c r="AI12" s="92"/>
      <c r="AJ12" s="92"/>
      <c r="AK12" s="92"/>
      <c r="AL12" s="92"/>
      <c r="AM12" s="68"/>
    </row>
    <row r="13" spans="1:39" s="21" customFormat="1" ht="20.100000000000001" customHeight="1" x14ac:dyDescent="0.35">
      <c r="A13" s="35" t="s">
        <v>15</v>
      </c>
      <c r="B13" s="35" t="s">
        <v>65</v>
      </c>
      <c r="C13" s="35"/>
      <c r="D13" s="35"/>
      <c r="E13" s="34" t="s">
        <v>16</v>
      </c>
      <c r="F13" s="34">
        <v>1742</v>
      </c>
      <c r="G13" s="34">
        <v>170</v>
      </c>
      <c r="H13" s="34">
        <v>185</v>
      </c>
      <c r="I13" s="37">
        <v>0.93457943925233644</v>
      </c>
      <c r="J13" s="37" t="s">
        <v>140</v>
      </c>
      <c r="K13" s="34">
        <v>70</v>
      </c>
      <c r="L13" s="34">
        <v>24</v>
      </c>
      <c r="M13" s="38">
        <v>70.400000000000006</v>
      </c>
      <c r="N13" s="38">
        <v>65.794392523364493</v>
      </c>
      <c r="O13" s="83">
        <v>2.5</v>
      </c>
      <c r="P13" s="57"/>
      <c r="Q13" s="83">
        <v>2</v>
      </c>
      <c r="R13" s="57"/>
      <c r="S13" s="83">
        <v>3</v>
      </c>
      <c r="T13" s="83">
        <v>3</v>
      </c>
      <c r="U13" s="83">
        <v>2</v>
      </c>
      <c r="V13" s="55">
        <v>3</v>
      </c>
      <c r="X13" s="7">
        <v>6</v>
      </c>
      <c r="Y13" s="55">
        <v>3</v>
      </c>
      <c r="Z13" s="7">
        <v>5</v>
      </c>
      <c r="AA13" s="56">
        <v>2.5</v>
      </c>
      <c r="AB13" s="7">
        <v>3</v>
      </c>
      <c r="AC13" s="68"/>
      <c r="AD13" s="92"/>
      <c r="AE13" s="92"/>
      <c r="AF13" s="92"/>
      <c r="AG13" s="92"/>
      <c r="AH13" s="92"/>
      <c r="AI13" s="92"/>
      <c r="AJ13" s="92"/>
      <c r="AK13" s="92"/>
      <c r="AL13" s="92"/>
      <c r="AM13" s="68"/>
    </row>
    <row r="14" spans="1:39" s="21" customFormat="1" ht="20.100000000000001" customHeight="1" x14ac:dyDescent="0.5">
      <c r="A14" s="35" t="s">
        <v>135</v>
      </c>
      <c r="B14" s="39" t="s">
        <v>136</v>
      </c>
      <c r="C14" s="35"/>
      <c r="D14" s="35"/>
      <c r="E14" s="34" t="s">
        <v>125</v>
      </c>
      <c r="F14" s="67"/>
      <c r="G14" s="67"/>
      <c r="H14" s="67"/>
      <c r="I14" s="67"/>
      <c r="J14" s="67"/>
      <c r="K14" s="67"/>
      <c r="L14" s="67"/>
      <c r="M14" s="67" t="s">
        <v>139</v>
      </c>
      <c r="N14" s="67"/>
      <c r="O14" s="83">
        <v>3</v>
      </c>
      <c r="P14" s="57"/>
      <c r="Q14" s="55">
        <v>5</v>
      </c>
      <c r="R14" s="57"/>
      <c r="S14" s="83">
        <v>4</v>
      </c>
      <c r="T14" s="83">
        <v>4</v>
      </c>
      <c r="U14" s="83">
        <v>4</v>
      </c>
      <c r="V14" s="83">
        <v>4</v>
      </c>
      <c r="W14" s="68"/>
      <c r="X14" s="7">
        <v>6</v>
      </c>
      <c r="Y14" s="55">
        <v>5</v>
      </c>
      <c r="Z14" s="7">
        <v>5</v>
      </c>
      <c r="AA14" s="56">
        <v>3.8</v>
      </c>
      <c r="AB14" s="83">
        <v>4</v>
      </c>
      <c r="AC14" s="68"/>
      <c r="AD14" s="92"/>
      <c r="AE14" s="92"/>
      <c r="AF14" s="92"/>
      <c r="AG14" s="92"/>
      <c r="AH14" s="92"/>
      <c r="AI14" s="92"/>
      <c r="AJ14" s="92"/>
      <c r="AK14" s="92"/>
      <c r="AL14" s="92"/>
      <c r="AM14" s="68"/>
    </row>
    <row r="15" spans="1:39" s="21" customFormat="1" ht="20.100000000000001" customHeight="1" x14ac:dyDescent="0.35">
      <c r="A15" s="84" t="s">
        <v>20</v>
      </c>
      <c r="B15" s="84" t="s">
        <v>168</v>
      </c>
      <c r="E15" s="85" t="s">
        <v>25</v>
      </c>
      <c r="O15" s="83"/>
      <c r="P15" s="57"/>
      <c r="Q15" s="83">
        <v>4</v>
      </c>
      <c r="R15" s="57"/>
      <c r="S15" s="83"/>
      <c r="T15" s="83"/>
      <c r="U15" s="83"/>
      <c r="V15" s="83"/>
      <c r="X15" s="7">
        <v>1</v>
      </c>
      <c r="Y15" s="73">
        <v>0</v>
      </c>
      <c r="Z15" s="73">
        <v>0</v>
      </c>
      <c r="AA15" s="74">
        <v>4</v>
      </c>
      <c r="AB15" s="73"/>
      <c r="AC15" s="68"/>
      <c r="AD15" s="92"/>
      <c r="AE15" s="92"/>
      <c r="AF15" s="92"/>
      <c r="AG15" s="92"/>
      <c r="AH15" s="92"/>
      <c r="AI15" s="92"/>
      <c r="AJ15" s="92"/>
      <c r="AK15" s="92"/>
      <c r="AL15" s="92"/>
      <c r="AM15" s="68"/>
    </row>
    <row r="16" spans="1:39" s="21" customFormat="1" ht="18" x14ac:dyDescent="0.35">
      <c r="A16" s="35" t="s">
        <v>60</v>
      </c>
      <c r="B16" s="35" t="s">
        <v>67</v>
      </c>
      <c r="C16" s="35"/>
      <c r="D16" s="35"/>
      <c r="E16" s="34" t="s">
        <v>16</v>
      </c>
      <c r="F16" s="34">
        <v>1248</v>
      </c>
      <c r="G16" s="34">
        <v>170</v>
      </c>
      <c r="H16" s="34">
        <v>185</v>
      </c>
      <c r="I16" s="37">
        <v>0.93457943925233644</v>
      </c>
      <c r="J16" s="37" t="s">
        <v>140</v>
      </c>
      <c r="K16" s="34"/>
      <c r="L16" s="34"/>
      <c r="M16" s="38" t="s">
        <v>93</v>
      </c>
      <c r="N16" s="38" t="s">
        <v>93</v>
      </c>
      <c r="O16" s="83">
        <v>4</v>
      </c>
      <c r="P16" s="57"/>
      <c r="Q16" s="83"/>
      <c r="R16" s="57"/>
      <c r="S16" s="83">
        <v>5</v>
      </c>
      <c r="T16" s="83">
        <v>6</v>
      </c>
      <c r="U16" s="83"/>
      <c r="V16" s="83"/>
      <c r="X16" s="7">
        <v>3</v>
      </c>
      <c r="Y16" s="73">
        <v>0</v>
      </c>
      <c r="Z16" s="73">
        <v>3</v>
      </c>
      <c r="AA16" s="74">
        <v>5</v>
      </c>
      <c r="AB16" s="73"/>
      <c r="AC16" s="68"/>
      <c r="AD16" s="92"/>
      <c r="AE16" s="92"/>
      <c r="AF16" s="92"/>
      <c r="AG16" s="92"/>
      <c r="AH16" s="92"/>
      <c r="AI16" s="92"/>
      <c r="AJ16" s="92"/>
      <c r="AK16" s="92"/>
      <c r="AL16" s="92"/>
      <c r="AM16" s="68"/>
    </row>
    <row r="17" spans="1:40" s="21" customFormat="1" ht="18.75" customHeight="1" x14ac:dyDescent="0.35">
      <c r="A17" s="35" t="s">
        <v>14</v>
      </c>
      <c r="B17" s="35" t="s">
        <v>64</v>
      </c>
      <c r="C17" s="35"/>
      <c r="D17" s="35"/>
      <c r="E17" s="34" t="s">
        <v>16</v>
      </c>
      <c r="F17" s="34">
        <v>1024</v>
      </c>
      <c r="G17" s="34">
        <v>170</v>
      </c>
      <c r="H17" s="34">
        <v>185</v>
      </c>
      <c r="I17" s="37">
        <v>0.93457943925233644</v>
      </c>
      <c r="J17" s="37" t="s">
        <v>140</v>
      </c>
      <c r="K17" s="34"/>
      <c r="L17" s="34"/>
      <c r="M17" s="38" t="s">
        <v>93</v>
      </c>
      <c r="N17" s="38" t="s">
        <v>93</v>
      </c>
      <c r="O17" s="83"/>
      <c r="P17" s="57"/>
      <c r="Q17" s="83"/>
      <c r="R17" s="57"/>
      <c r="S17" s="83"/>
      <c r="T17" s="83"/>
      <c r="U17" s="83"/>
      <c r="V17" s="83"/>
      <c r="X17" s="7">
        <v>0</v>
      </c>
      <c r="Y17" s="73">
        <v>0</v>
      </c>
      <c r="Z17" s="73">
        <v>0</v>
      </c>
      <c r="AA17" s="73"/>
      <c r="AB17" s="73"/>
      <c r="AC17" s="68"/>
      <c r="AD17" s="92"/>
      <c r="AE17" s="92"/>
      <c r="AF17" s="92"/>
      <c r="AG17" s="92"/>
      <c r="AH17" s="92"/>
      <c r="AI17" s="92"/>
      <c r="AJ17" s="92"/>
      <c r="AK17" s="92"/>
      <c r="AL17" s="92"/>
      <c r="AM17" s="68"/>
    </row>
    <row r="18" spans="1:40" s="21" customFormat="1" ht="25.8" x14ac:dyDescent="0.5">
      <c r="A18" s="62" t="s">
        <v>104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0"/>
      <c r="Q18" s="60"/>
      <c r="R18" s="60"/>
      <c r="S18" s="60"/>
      <c r="T18" s="60"/>
      <c r="U18" s="64"/>
      <c r="V18" s="64"/>
      <c r="W18" s="64"/>
      <c r="X18" s="64"/>
      <c r="Y18" s="64"/>
      <c r="Z18" s="64"/>
      <c r="AA18" s="64"/>
      <c r="AB18" s="64"/>
      <c r="AC18" s="68"/>
      <c r="AD18" s="92"/>
      <c r="AE18" s="92"/>
      <c r="AF18" s="92"/>
      <c r="AG18" s="92"/>
      <c r="AH18" s="92"/>
      <c r="AI18" s="92"/>
      <c r="AJ18" s="92"/>
      <c r="AK18" s="92"/>
      <c r="AL18" s="92"/>
      <c r="AM18" s="68"/>
    </row>
    <row r="19" spans="1:40" ht="18" hidden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AC19" s="69"/>
      <c r="AD19" s="92"/>
      <c r="AE19" s="92"/>
      <c r="AF19" s="92"/>
      <c r="AG19" s="92"/>
      <c r="AH19" s="92"/>
      <c r="AI19" s="92"/>
      <c r="AJ19" s="92"/>
      <c r="AK19" s="92"/>
      <c r="AL19" s="92"/>
      <c r="AM19" s="69"/>
    </row>
    <row r="20" spans="1:40" hidden="1" x14ac:dyDescent="0.3">
      <c r="AC20" s="69"/>
      <c r="AD20" s="92"/>
      <c r="AE20" s="92"/>
      <c r="AF20" s="92"/>
      <c r="AG20" s="92"/>
      <c r="AH20" s="92"/>
      <c r="AI20" s="92"/>
      <c r="AJ20" s="92"/>
      <c r="AK20" s="92"/>
      <c r="AL20" s="92"/>
      <c r="AM20" s="69"/>
    </row>
    <row r="21" spans="1:40" hidden="1" x14ac:dyDescent="0.3">
      <c r="AC21" s="69"/>
      <c r="AD21" s="92"/>
      <c r="AE21" s="92"/>
      <c r="AF21" s="92"/>
      <c r="AG21" s="92"/>
      <c r="AH21" s="92"/>
      <c r="AI21" s="92"/>
      <c r="AJ21" s="92"/>
      <c r="AK21" s="92"/>
      <c r="AL21" s="92"/>
      <c r="AM21" s="69"/>
    </row>
    <row r="22" spans="1:40" hidden="1" x14ac:dyDescent="0.3">
      <c r="AC22" s="69"/>
      <c r="AD22" s="92"/>
      <c r="AE22" s="92"/>
      <c r="AF22" s="92"/>
      <c r="AG22" s="92"/>
      <c r="AH22" s="92"/>
      <c r="AI22" s="92"/>
      <c r="AJ22" s="92"/>
      <c r="AK22" s="92"/>
      <c r="AL22" s="92"/>
      <c r="AM22" s="69"/>
    </row>
    <row r="23" spans="1:40" ht="18" x14ac:dyDescent="0.35">
      <c r="A23" s="2"/>
      <c r="B23" s="2"/>
      <c r="C23" s="20"/>
      <c r="D23" s="20"/>
      <c r="E23" s="20"/>
      <c r="F23" s="20"/>
      <c r="G23" s="93" t="s">
        <v>2</v>
      </c>
      <c r="H23" s="93"/>
      <c r="I23" s="93" t="s">
        <v>3</v>
      </c>
      <c r="J23" s="93"/>
      <c r="K23" s="93" t="s">
        <v>4</v>
      </c>
      <c r="L23" s="93"/>
      <c r="M23" s="91" t="s">
        <v>56</v>
      </c>
      <c r="N23" s="91" t="s">
        <v>57</v>
      </c>
      <c r="O23" s="91" t="s">
        <v>141</v>
      </c>
      <c r="P23" s="91" t="s">
        <v>142</v>
      </c>
      <c r="Q23" s="91" t="s">
        <v>143</v>
      </c>
      <c r="R23" s="91" t="s">
        <v>144</v>
      </c>
      <c r="S23" s="91" t="s">
        <v>145</v>
      </c>
      <c r="T23" s="91" t="s">
        <v>146</v>
      </c>
      <c r="U23" s="91" t="s">
        <v>147</v>
      </c>
      <c r="V23" s="91" t="s">
        <v>148</v>
      </c>
      <c r="X23" s="58" t="s">
        <v>149</v>
      </c>
      <c r="Y23" s="59" t="s">
        <v>151</v>
      </c>
      <c r="Z23" s="59" t="s">
        <v>153</v>
      </c>
      <c r="AA23" s="59"/>
      <c r="AB23" s="59" t="s">
        <v>156</v>
      </c>
      <c r="AC23" s="69"/>
      <c r="AD23" s="92"/>
      <c r="AE23" s="92"/>
      <c r="AF23" s="92"/>
      <c r="AG23" s="92"/>
      <c r="AH23" s="92"/>
      <c r="AI23" s="92"/>
      <c r="AJ23" s="92"/>
      <c r="AK23" s="92"/>
      <c r="AL23" s="92"/>
      <c r="AM23" s="69"/>
    </row>
    <row r="24" spans="1:40" ht="18" x14ac:dyDescent="0.35">
      <c r="A24" s="3" t="s">
        <v>0</v>
      </c>
      <c r="B24" s="3" t="s">
        <v>62</v>
      </c>
      <c r="C24" s="91" t="s">
        <v>17</v>
      </c>
      <c r="D24" s="91" t="s">
        <v>50</v>
      </c>
      <c r="E24" s="91" t="s">
        <v>1</v>
      </c>
      <c r="F24" s="91" t="s">
        <v>27</v>
      </c>
      <c r="G24" s="91" t="s">
        <v>8</v>
      </c>
      <c r="H24" s="91" t="s">
        <v>9</v>
      </c>
      <c r="I24" s="91" t="s">
        <v>8</v>
      </c>
      <c r="J24" s="91" t="s">
        <v>9</v>
      </c>
      <c r="K24" s="91" t="s">
        <v>10</v>
      </c>
      <c r="L24" s="91" t="s">
        <v>11</v>
      </c>
      <c r="M24" s="91" t="s">
        <v>5</v>
      </c>
      <c r="N24" s="91" t="s">
        <v>6</v>
      </c>
      <c r="O24" s="91" t="s">
        <v>7</v>
      </c>
      <c r="P24" s="91" t="s">
        <v>7</v>
      </c>
      <c r="Q24" s="91" t="s">
        <v>7</v>
      </c>
      <c r="R24" s="91" t="s">
        <v>7</v>
      </c>
      <c r="S24" s="91" t="s">
        <v>7</v>
      </c>
      <c r="T24" s="91" t="s">
        <v>7</v>
      </c>
      <c r="U24" s="91" t="s">
        <v>7</v>
      </c>
      <c r="V24" s="91" t="s">
        <v>7</v>
      </c>
      <c r="X24" s="59" t="s">
        <v>150</v>
      </c>
      <c r="Y24" s="59" t="s">
        <v>152</v>
      </c>
      <c r="Z24" s="59" t="s">
        <v>154</v>
      </c>
      <c r="AA24" s="59" t="s">
        <v>155</v>
      </c>
      <c r="AB24" s="59" t="s">
        <v>157</v>
      </c>
      <c r="AC24" s="69"/>
      <c r="AD24" s="92"/>
      <c r="AE24" s="92"/>
      <c r="AF24" s="92"/>
      <c r="AG24" s="92"/>
      <c r="AH24" s="92"/>
      <c r="AI24" s="92"/>
      <c r="AJ24" s="92"/>
      <c r="AK24" s="92"/>
      <c r="AL24" s="92"/>
      <c r="AM24" s="69"/>
    </row>
    <row r="25" spans="1:40" ht="18" x14ac:dyDescent="0.35">
      <c r="A25" s="35" t="s">
        <v>18</v>
      </c>
      <c r="B25" s="35" t="s">
        <v>70</v>
      </c>
      <c r="C25" s="35"/>
      <c r="D25" s="35"/>
      <c r="E25" s="39" t="s">
        <v>23</v>
      </c>
      <c r="F25" s="34">
        <v>75</v>
      </c>
      <c r="G25" s="34">
        <v>208</v>
      </c>
      <c r="H25" s="34">
        <v>223</v>
      </c>
      <c r="I25" s="37">
        <v>0.89686098654708524</v>
      </c>
      <c r="J25" s="37" t="s">
        <v>140</v>
      </c>
      <c r="K25" s="34">
        <v>72</v>
      </c>
      <c r="L25" s="34">
        <v>20</v>
      </c>
      <c r="M25" s="38">
        <v>72.333333333333329</v>
      </c>
      <c r="N25" s="38">
        <v>64.872944693572492</v>
      </c>
      <c r="O25" s="55">
        <v>3</v>
      </c>
      <c r="P25" s="57"/>
      <c r="Q25" s="83">
        <v>1</v>
      </c>
      <c r="R25" s="57"/>
      <c r="S25" s="83">
        <v>1</v>
      </c>
      <c r="T25" s="83">
        <v>2</v>
      </c>
      <c r="U25" s="83">
        <v>1</v>
      </c>
      <c r="V25" s="83">
        <v>2</v>
      </c>
      <c r="X25" s="7">
        <v>6</v>
      </c>
      <c r="Y25" s="55">
        <v>3</v>
      </c>
      <c r="Z25" s="7">
        <v>5</v>
      </c>
      <c r="AA25" s="56">
        <v>1.4</v>
      </c>
      <c r="AB25" s="7">
        <v>1</v>
      </c>
      <c r="AC25" s="69"/>
      <c r="AD25" s="92"/>
      <c r="AE25" s="92"/>
      <c r="AF25" s="92"/>
      <c r="AG25" s="92"/>
      <c r="AH25" s="92"/>
      <c r="AI25" s="92"/>
      <c r="AJ25" s="92"/>
      <c r="AK25" s="92"/>
      <c r="AL25" s="92"/>
      <c r="AM25" s="69"/>
      <c r="AN25" s="21"/>
    </row>
    <row r="26" spans="1:40" ht="18" x14ac:dyDescent="0.35">
      <c r="A26" s="35" t="s">
        <v>19</v>
      </c>
      <c r="B26" s="35" t="s">
        <v>116</v>
      </c>
      <c r="C26" s="35"/>
      <c r="D26" s="35"/>
      <c r="E26" s="39" t="s">
        <v>95</v>
      </c>
      <c r="F26" s="34">
        <v>13991</v>
      </c>
      <c r="G26" s="34">
        <v>218</v>
      </c>
      <c r="H26" s="34">
        <v>233</v>
      </c>
      <c r="I26" s="37">
        <v>0.89445438282647582</v>
      </c>
      <c r="J26" s="37" t="s">
        <v>140</v>
      </c>
      <c r="K26" s="34">
        <v>74</v>
      </c>
      <c r="L26" s="34">
        <v>56</v>
      </c>
      <c r="M26" s="38">
        <v>74.933333333333337</v>
      </c>
      <c r="N26" s="38">
        <v>67.024448419797253</v>
      </c>
      <c r="O26" s="83">
        <v>2</v>
      </c>
      <c r="P26" s="57"/>
      <c r="Q26" s="83">
        <v>3</v>
      </c>
      <c r="R26" s="57"/>
      <c r="S26" s="83">
        <v>2</v>
      </c>
      <c r="T26" s="83">
        <v>1</v>
      </c>
      <c r="U26" s="55">
        <v>3</v>
      </c>
      <c r="V26" s="83">
        <v>3</v>
      </c>
      <c r="X26" s="7">
        <v>6</v>
      </c>
      <c r="Y26" s="55">
        <v>3</v>
      </c>
      <c r="Z26" s="7">
        <v>5</v>
      </c>
      <c r="AA26" s="56">
        <v>2.2000000000000002</v>
      </c>
      <c r="AB26" s="7">
        <v>2</v>
      </c>
      <c r="AC26" s="69"/>
      <c r="AD26" s="92"/>
      <c r="AE26" s="92"/>
      <c r="AF26" s="92"/>
      <c r="AG26" s="92"/>
      <c r="AH26" s="92"/>
      <c r="AI26" s="92"/>
      <c r="AJ26" s="92"/>
      <c r="AK26" s="92"/>
      <c r="AL26" s="92"/>
      <c r="AM26" s="69"/>
      <c r="AN26" s="21"/>
    </row>
    <row r="27" spans="1:40" ht="18" x14ac:dyDescent="0.35">
      <c r="A27" s="35" t="s">
        <v>114</v>
      </c>
      <c r="B27" s="35" t="s">
        <v>115</v>
      </c>
      <c r="C27" s="35"/>
      <c r="D27" s="35"/>
      <c r="E27" s="39" t="s">
        <v>25</v>
      </c>
      <c r="F27" s="34">
        <v>330</v>
      </c>
      <c r="G27" s="34">
        <v>220</v>
      </c>
      <c r="H27" s="34">
        <v>235</v>
      </c>
      <c r="I27" s="37" t="s">
        <v>140</v>
      </c>
      <c r="J27" s="37">
        <v>0.88028169014084512</v>
      </c>
      <c r="K27" s="35"/>
      <c r="L27" s="35"/>
      <c r="M27" s="38" t="s">
        <v>93</v>
      </c>
      <c r="N27" s="38" t="s">
        <v>93</v>
      </c>
      <c r="O27" s="83">
        <v>1</v>
      </c>
      <c r="P27" s="57"/>
      <c r="Q27" s="83">
        <v>4</v>
      </c>
      <c r="R27" s="57"/>
      <c r="S27" s="83">
        <v>3</v>
      </c>
      <c r="T27" s="83">
        <v>3</v>
      </c>
      <c r="U27" s="55">
        <v>6</v>
      </c>
      <c r="V27" s="83">
        <v>1</v>
      </c>
      <c r="X27" s="7">
        <v>6</v>
      </c>
      <c r="Y27" s="55">
        <v>6</v>
      </c>
      <c r="Z27" s="7">
        <v>5</v>
      </c>
      <c r="AA27" s="56">
        <v>2.4</v>
      </c>
      <c r="AB27" s="7">
        <v>3</v>
      </c>
      <c r="AC27" s="69"/>
      <c r="AD27" s="92"/>
      <c r="AE27" s="92"/>
      <c r="AF27" s="92"/>
      <c r="AG27" s="92"/>
      <c r="AH27" s="92"/>
      <c r="AI27" s="92"/>
      <c r="AJ27" s="92"/>
      <c r="AK27" s="92"/>
      <c r="AL27" s="92"/>
      <c r="AM27" s="69"/>
      <c r="AN27" s="21"/>
    </row>
    <row r="28" spans="1:40" ht="18" x14ac:dyDescent="0.35">
      <c r="A28" s="35" t="s">
        <v>21</v>
      </c>
      <c r="B28" s="35" t="s">
        <v>71</v>
      </c>
      <c r="C28" s="35"/>
      <c r="D28" s="35"/>
      <c r="E28" s="39" t="s">
        <v>26</v>
      </c>
      <c r="F28" s="34">
        <v>6</v>
      </c>
      <c r="G28" s="34">
        <v>223</v>
      </c>
      <c r="H28" s="34">
        <v>238</v>
      </c>
      <c r="I28" s="37" t="s">
        <v>140</v>
      </c>
      <c r="J28" s="37">
        <v>0.87796312554872691</v>
      </c>
      <c r="K28" s="35"/>
      <c r="L28" s="35"/>
      <c r="M28" s="38" t="s">
        <v>93</v>
      </c>
      <c r="N28" s="38" t="s">
        <v>93</v>
      </c>
      <c r="O28" s="83"/>
      <c r="P28" s="57"/>
      <c r="Q28" s="83">
        <v>2</v>
      </c>
      <c r="R28" s="57"/>
      <c r="S28" s="83"/>
      <c r="T28" s="83"/>
      <c r="U28" s="83">
        <v>2</v>
      </c>
      <c r="V28" s="83">
        <v>4</v>
      </c>
      <c r="X28" s="7">
        <v>3</v>
      </c>
      <c r="Y28" s="73">
        <v>0</v>
      </c>
      <c r="Z28" s="73">
        <v>3</v>
      </c>
      <c r="AA28" s="74">
        <v>2.6666666666666665</v>
      </c>
      <c r="AB28" s="73"/>
      <c r="AC28" s="69"/>
      <c r="AD28" s="92"/>
      <c r="AE28" s="92"/>
      <c r="AF28" s="92"/>
      <c r="AG28" s="92"/>
      <c r="AH28" s="92"/>
      <c r="AI28" s="92"/>
      <c r="AJ28" s="92"/>
      <c r="AK28" s="92"/>
      <c r="AL28" s="92"/>
      <c r="AM28" s="69"/>
      <c r="AN28" s="21"/>
    </row>
    <row r="29" spans="1:40" ht="18" x14ac:dyDescent="0.35">
      <c r="A29" s="35" t="s">
        <v>94</v>
      </c>
      <c r="B29" s="35" t="s">
        <v>117</v>
      </c>
      <c r="C29" s="35"/>
      <c r="D29" s="35"/>
      <c r="E29" s="39" t="s">
        <v>95</v>
      </c>
      <c r="F29" s="34">
        <v>556</v>
      </c>
      <c r="G29" s="34">
        <v>218</v>
      </c>
      <c r="H29" s="34">
        <v>233</v>
      </c>
      <c r="I29" s="37">
        <v>0.8928571428571429</v>
      </c>
      <c r="J29" s="37" t="s">
        <v>140</v>
      </c>
      <c r="K29" s="34">
        <v>77</v>
      </c>
      <c r="L29" s="34">
        <v>22</v>
      </c>
      <c r="M29" s="38">
        <v>77.36666666666666</v>
      </c>
      <c r="N29" s="38">
        <v>69.077380952380949</v>
      </c>
      <c r="O29" s="83">
        <v>4</v>
      </c>
      <c r="P29" s="57"/>
      <c r="Q29" s="83"/>
      <c r="R29" s="57"/>
      <c r="S29" s="83"/>
      <c r="T29" s="83"/>
      <c r="U29" s="83"/>
      <c r="V29" s="83"/>
      <c r="X29" s="7">
        <v>1</v>
      </c>
      <c r="Y29" s="73">
        <v>0</v>
      </c>
      <c r="Z29" s="73">
        <v>1</v>
      </c>
      <c r="AA29" s="74">
        <v>4</v>
      </c>
      <c r="AB29" s="73"/>
      <c r="AC29" s="69"/>
      <c r="AD29" s="92"/>
      <c r="AE29" s="92"/>
      <c r="AF29" s="92"/>
      <c r="AG29" s="92"/>
      <c r="AH29" s="92"/>
      <c r="AI29" s="92"/>
      <c r="AJ29" s="92"/>
      <c r="AK29" s="92"/>
      <c r="AL29" s="92"/>
      <c r="AM29" s="69"/>
      <c r="AN29" s="21"/>
    </row>
    <row r="30" spans="1:40" ht="18" x14ac:dyDescent="0.35">
      <c r="A30" s="35" t="s">
        <v>29</v>
      </c>
      <c r="B30" s="35" t="s">
        <v>73</v>
      </c>
      <c r="C30" s="35"/>
      <c r="D30" s="35"/>
      <c r="E30" s="39" t="s">
        <v>30</v>
      </c>
      <c r="F30" s="34">
        <v>1183</v>
      </c>
      <c r="G30" s="34">
        <v>215</v>
      </c>
      <c r="H30" s="34">
        <v>230</v>
      </c>
      <c r="I30" s="37">
        <v>0.89445438282647582</v>
      </c>
      <c r="J30" s="37" t="s">
        <v>140</v>
      </c>
      <c r="K30" s="34"/>
      <c r="L30" s="34"/>
      <c r="M30" s="38" t="s">
        <v>93</v>
      </c>
      <c r="N30" s="38" t="s">
        <v>93</v>
      </c>
      <c r="O30" s="83"/>
      <c r="P30" s="57"/>
      <c r="Q30" s="83">
        <v>5</v>
      </c>
      <c r="R30" s="57"/>
      <c r="S30" s="83"/>
      <c r="T30" s="83"/>
      <c r="U30" s="83">
        <v>4</v>
      </c>
      <c r="V30" s="83">
        <v>5</v>
      </c>
      <c r="X30" s="7">
        <v>3</v>
      </c>
      <c r="Y30" s="73">
        <v>0</v>
      </c>
      <c r="Z30" s="73">
        <v>3</v>
      </c>
      <c r="AA30" s="74">
        <v>4.666666666666667</v>
      </c>
      <c r="AB30" s="73"/>
      <c r="AC30" s="69"/>
      <c r="AD30" s="92"/>
      <c r="AE30" s="92"/>
      <c r="AF30" s="92"/>
      <c r="AG30" s="92"/>
      <c r="AH30" s="92"/>
      <c r="AI30" s="92"/>
      <c r="AJ30" s="92"/>
      <c r="AK30" s="92"/>
      <c r="AL30" s="92"/>
      <c r="AM30" s="69"/>
      <c r="AN30" s="21"/>
    </row>
    <row r="31" spans="1:40" ht="25.8" x14ac:dyDescent="0.5">
      <c r="A31" s="69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 t="s">
        <v>139</v>
      </c>
      <c r="N31" s="67"/>
      <c r="O31" s="67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92"/>
      <c r="AE31" s="92"/>
      <c r="AF31" s="92"/>
      <c r="AG31" s="92"/>
      <c r="AH31" s="92"/>
      <c r="AI31" s="92"/>
      <c r="AJ31" s="92"/>
      <c r="AK31" s="92"/>
      <c r="AL31" s="92"/>
    </row>
    <row r="32" spans="1:40" ht="25.8" x14ac:dyDescent="0.5">
      <c r="A32" s="65" t="s">
        <v>105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9"/>
      <c r="AD32" s="92"/>
      <c r="AE32" s="92"/>
      <c r="AF32" s="92"/>
      <c r="AG32" s="92"/>
      <c r="AH32" s="92"/>
      <c r="AI32" s="92"/>
      <c r="AJ32" s="92"/>
      <c r="AK32" s="92"/>
      <c r="AL32" s="92"/>
      <c r="AM32" s="69"/>
    </row>
    <row r="33" spans="1:40" hidden="1" x14ac:dyDescent="0.3">
      <c r="AC33" s="69"/>
      <c r="AD33" s="92"/>
      <c r="AE33" s="92"/>
      <c r="AF33" s="92"/>
      <c r="AG33" s="92"/>
      <c r="AH33" s="92"/>
      <c r="AI33" s="92"/>
      <c r="AJ33" s="92"/>
      <c r="AK33" s="92"/>
      <c r="AL33" s="92"/>
      <c r="AM33" s="69"/>
    </row>
    <row r="34" spans="1:40" hidden="1" x14ac:dyDescent="0.3">
      <c r="AC34" s="69"/>
      <c r="AD34" s="92"/>
      <c r="AE34" s="92"/>
      <c r="AF34" s="92"/>
      <c r="AG34" s="92"/>
      <c r="AH34" s="92"/>
      <c r="AI34" s="92"/>
      <c r="AJ34" s="92"/>
      <c r="AK34" s="92"/>
      <c r="AL34" s="92"/>
      <c r="AM34" s="69"/>
    </row>
    <row r="35" spans="1:40" hidden="1" x14ac:dyDescent="0.3">
      <c r="AC35" s="69"/>
      <c r="AD35" s="92"/>
      <c r="AE35" s="92"/>
      <c r="AF35" s="92"/>
      <c r="AG35" s="92"/>
      <c r="AH35" s="92"/>
      <c r="AI35" s="92"/>
      <c r="AJ35" s="92"/>
      <c r="AK35" s="92"/>
      <c r="AL35" s="92"/>
      <c r="AM35" s="69"/>
    </row>
    <row r="36" spans="1:40" ht="18" x14ac:dyDescent="0.35">
      <c r="A36" s="2"/>
      <c r="B36" s="2"/>
      <c r="C36" s="20"/>
      <c r="D36" s="20"/>
      <c r="E36" s="20"/>
      <c r="F36" s="20"/>
      <c r="G36" s="93" t="s">
        <v>2</v>
      </c>
      <c r="H36" s="93"/>
      <c r="I36" s="93" t="s">
        <v>3</v>
      </c>
      <c r="J36" s="93"/>
      <c r="K36" s="93" t="s">
        <v>137</v>
      </c>
      <c r="L36" s="93"/>
      <c r="M36" s="91" t="s">
        <v>56</v>
      </c>
      <c r="N36" s="91" t="s">
        <v>57</v>
      </c>
      <c r="O36" s="91" t="s">
        <v>141</v>
      </c>
      <c r="P36" s="91" t="s">
        <v>142</v>
      </c>
      <c r="Q36" s="91" t="s">
        <v>143</v>
      </c>
      <c r="R36" s="91" t="s">
        <v>144</v>
      </c>
      <c r="S36" s="91" t="s">
        <v>145</v>
      </c>
      <c r="T36" s="91" t="s">
        <v>146</v>
      </c>
      <c r="U36" s="91" t="s">
        <v>147</v>
      </c>
      <c r="V36" s="91" t="s">
        <v>148</v>
      </c>
      <c r="X36" s="58" t="s">
        <v>149</v>
      </c>
      <c r="Y36" s="59" t="s">
        <v>151</v>
      </c>
      <c r="Z36" s="59" t="s">
        <v>153</v>
      </c>
      <c r="AA36" s="59"/>
      <c r="AB36" s="59" t="s">
        <v>156</v>
      </c>
      <c r="AC36" s="69"/>
      <c r="AD36" s="92"/>
      <c r="AE36" s="92"/>
      <c r="AF36" s="92"/>
      <c r="AG36" s="92"/>
      <c r="AH36" s="92"/>
      <c r="AI36" s="92"/>
      <c r="AJ36" s="92"/>
      <c r="AK36" s="92"/>
      <c r="AL36" s="92"/>
      <c r="AM36" s="69"/>
    </row>
    <row r="37" spans="1:40" ht="18" x14ac:dyDescent="0.35">
      <c r="A37" s="3" t="s">
        <v>0</v>
      </c>
      <c r="B37" s="3" t="s">
        <v>62</v>
      </c>
      <c r="C37" s="91" t="s">
        <v>17</v>
      </c>
      <c r="D37" s="91" t="s">
        <v>50</v>
      </c>
      <c r="E37" s="91" t="s">
        <v>1</v>
      </c>
      <c r="F37" s="91" t="s">
        <v>27</v>
      </c>
      <c r="G37" s="91" t="s">
        <v>8</v>
      </c>
      <c r="H37" s="91" t="s">
        <v>9</v>
      </c>
      <c r="I37" s="91" t="s">
        <v>8</v>
      </c>
      <c r="J37" s="91" t="s">
        <v>9</v>
      </c>
      <c r="K37" s="91" t="s">
        <v>10</v>
      </c>
      <c r="L37" s="91" t="s">
        <v>11</v>
      </c>
      <c r="M37" s="91" t="s">
        <v>5</v>
      </c>
      <c r="N37" s="91" t="s">
        <v>6</v>
      </c>
      <c r="O37" s="91" t="s">
        <v>7</v>
      </c>
      <c r="P37" s="91" t="s">
        <v>7</v>
      </c>
      <c r="Q37" s="91" t="s">
        <v>7</v>
      </c>
      <c r="R37" s="91" t="s">
        <v>7</v>
      </c>
      <c r="S37" s="91" t="s">
        <v>7</v>
      </c>
      <c r="T37" s="91" t="s">
        <v>7</v>
      </c>
      <c r="U37" s="91" t="s">
        <v>7</v>
      </c>
      <c r="V37" s="91" t="s">
        <v>7</v>
      </c>
      <c r="X37" s="59" t="s">
        <v>150</v>
      </c>
      <c r="Y37" s="59" t="s">
        <v>152</v>
      </c>
      <c r="Z37" s="59" t="s">
        <v>154</v>
      </c>
      <c r="AA37" s="59" t="s">
        <v>155</v>
      </c>
      <c r="AB37" s="59" t="s">
        <v>157</v>
      </c>
      <c r="AC37" s="69"/>
      <c r="AD37" s="92"/>
      <c r="AE37" s="92"/>
      <c r="AF37" s="92"/>
      <c r="AG37" s="92"/>
      <c r="AH37" s="92"/>
      <c r="AI37" s="92"/>
      <c r="AJ37" s="92"/>
      <c r="AK37" s="92"/>
      <c r="AL37" s="92"/>
      <c r="AM37" s="69"/>
    </row>
    <row r="38" spans="1:40" ht="25.8" x14ac:dyDescent="0.5">
      <c r="A38" s="35" t="s">
        <v>164</v>
      </c>
      <c r="B38" s="35" t="s">
        <v>165</v>
      </c>
      <c r="C38" s="35"/>
      <c r="D38" s="35"/>
      <c r="E38" s="39" t="s">
        <v>166</v>
      </c>
      <c r="F38" s="67"/>
      <c r="G38" s="67"/>
      <c r="H38" s="67"/>
      <c r="I38" s="67"/>
      <c r="J38" s="67"/>
      <c r="K38" s="67"/>
      <c r="L38" s="67"/>
      <c r="M38" s="67" t="s">
        <v>139</v>
      </c>
      <c r="N38" s="67"/>
      <c r="O38" s="83">
        <v>1</v>
      </c>
      <c r="P38" s="57"/>
      <c r="Q38" s="83">
        <v>1</v>
      </c>
      <c r="R38" s="57"/>
      <c r="S38" s="83">
        <v>2</v>
      </c>
      <c r="T38" s="83">
        <v>1</v>
      </c>
      <c r="U38" s="83">
        <v>1</v>
      </c>
      <c r="V38" s="55">
        <v>2</v>
      </c>
      <c r="W38" s="69"/>
      <c r="X38" s="7">
        <v>6</v>
      </c>
      <c r="Y38" s="55">
        <v>2</v>
      </c>
      <c r="Z38" s="7">
        <v>5</v>
      </c>
      <c r="AA38" s="56">
        <v>1.2</v>
      </c>
      <c r="AB38" s="7">
        <v>1</v>
      </c>
      <c r="AC38" s="69"/>
      <c r="AD38" s="92"/>
      <c r="AE38" s="92"/>
      <c r="AF38" s="92"/>
      <c r="AG38" s="92"/>
      <c r="AH38" s="92"/>
      <c r="AI38" s="92"/>
      <c r="AJ38" s="92"/>
      <c r="AK38" s="92"/>
      <c r="AL38" s="92"/>
      <c r="AM38" s="69"/>
      <c r="AN38" s="21"/>
    </row>
    <row r="39" spans="1:40" ht="18" x14ac:dyDescent="0.35">
      <c r="A39" s="35" t="s">
        <v>33</v>
      </c>
      <c r="B39" s="35" t="s">
        <v>80</v>
      </c>
      <c r="C39" s="35"/>
      <c r="D39" s="35"/>
      <c r="E39" s="39" t="s">
        <v>37</v>
      </c>
      <c r="F39" s="34">
        <v>470</v>
      </c>
      <c r="G39" s="34">
        <v>240</v>
      </c>
      <c r="H39" s="34">
        <v>255</v>
      </c>
      <c r="I39" s="37" t="s">
        <v>140</v>
      </c>
      <c r="J39" s="37">
        <v>0.86580086580086579</v>
      </c>
      <c r="K39" s="34">
        <v>66</v>
      </c>
      <c r="L39" s="41">
        <v>55</v>
      </c>
      <c r="M39" s="38">
        <v>61.916666666666671</v>
      </c>
      <c r="N39" s="38">
        <v>53.60750360750361</v>
      </c>
      <c r="O39" s="83">
        <v>2</v>
      </c>
      <c r="P39" s="57"/>
      <c r="Q39" s="55">
        <v>3</v>
      </c>
      <c r="R39" s="57"/>
      <c r="S39" s="83">
        <v>1</v>
      </c>
      <c r="T39" s="83">
        <v>2</v>
      </c>
      <c r="U39" s="83">
        <v>2</v>
      </c>
      <c r="V39" s="83">
        <v>1</v>
      </c>
      <c r="X39" s="7">
        <v>6</v>
      </c>
      <c r="Y39" s="55">
        <v>3</v>
      </c>
      <c r="Z39" s="7">
        <v>5</v>
      </c>
      <c r="AA39" s="56">
        <v>1.6</v>
      </c>
      <c r="AB39" s="7">
        <v>2</v>
      </c>
      <c r="AC39" s="69"/>
      <c r="AD39" s="92"/>
      <c r="AE39" s="92"/>
      <c r="AF39" s="92"/>
      <c r="AG39" s="92"/>
      <c r="AH39" s="92"/>
      <c r="AI39" s="92"/>
      <c r="AJ39" s="92"/>
      <c r="AK39" s="92"/>
      <c r="AL39" s="92"/>
      <c r="AM39" s="69"/>
      <c r="AN39" s="21"/>
    </row>
    <row r="40" spans="1:40" ht="18" x14ac:dyDescent="0.35">
      <c r="A40" s="35" t="s">
        <v>31</v>
      </c>
      <c r="B40" s="35" t="s">
        <v>78</v>
      </c>
      <c r="C40" s="35"/>
      <c r="D40" s="35"/>
      <c r="E40" s="39" t="s">
        <v>35</v>
      </c>
      <c r="F40" s="34">
        <v>1256</v>
      </c>
      <c r="G40" s="34">
        <v>242</v>
      </c>
      <c r="H40" s="34">
        <v>257</v>
      </c>
      <c r="I40" s="37" t="s">
        <v>140</v>
      </c>
      <c r="J40" s="37">
        <v>0.86430423509075194</v>
      </c>
      <c r="K40" s="34">
        <v>65</v>
      </c>
      <c r="L40" s="41">
        <v>36</v>
      </c>
      <c r="M40" s="38">
        <v>60.599999999999994</v>
      </c>
      <c r="N40" s="38">
        <v>52.376836646499562</v>
      </c>
      <c r="O40" s="55">
        <v>3</v>
      </c>
      <c r="P40" s="57"/>
      <c r="Q40" s="83">
        <v>2</v>
      </c>
      <c r="R40" s="57"/>
      <c r="S40" s="83">
        <v>3</v>
      </c>
      <c r="T40" s="83">
        <v>3</v>
      </c>
      <c r="U40" s="83">
        <v>2.75</v>
      </c>
      <c r="V40" s="83">
        <v>2.75</v>
      </c>
      <c r="X40" s="7">
        <v>6</v>
      </c>
      <c r="Y40" s="55">
        <v>3</v>
      </c>
      <c r="Z40" s="7">
        <v>5</v>
      </c>
      <c r="AA40" s="56">
        <v>2.7</v>
      </c>
      <c r="AB40" s="7">
        <v>3</v>
      </c>
      <c r="AC40" s="69"/>
      <c r="AD40" s="92"/>
      <c r="AE40" s="92"/>
      <c r="AF40" s="92"/>
      <c r="AG40" s="92"/>
      <c r="AH40" s="92"/>
      <c r="AI40" s="92"/>
      <c r="AJ40" s="92"/>
      <c r="AK40" s="92"/>
      <c r="AL40" s="92"/>
      <c r="AM40" s="69"/>
      <c r="AN40" s="21"/>
    </row>
    <row r="41" spans="1:40" ht="18" x14ac:dyDescent="0.35">
      <c r="A41" s="35" t="s">
        <v>34</v>
      </c>
      <c r="B41" s="35" t="s">
        <v>79</v>
      </c>
      <c r="C41" s="35"/>
      <c r="D41" s="35"/>
      <c r="E41" s="39" t="s">
        <v>36</v>
      </c>
      <c r="F41" s="34">
        <v>1309</v>
      </c>
      <c r="G41" s="34">
        <v>239</v>
      </c>
      <c r="H41" s="34">
        <v>254</v>
      </c>
      <c r="I41" s="37" t="s">
        <v>140</v>
      </c>
      <c r="J41" s="37">
        <v>0.86655112651646449</v>
      </c>
      <c r="K41" s="35"/>
      <c r="L41" s="40"/>
      <c r="M41" s="38" t="s">
        <v>93</v>
      </c>
      <c r="N41" s="38" t="s">
        <v>93</v>
      </c>
      <c r="O41" s="55">
        <v>4</v>
      </c>
      <c r="P41" s="57"/>
      <c r="Q41" s="83">
        <v>4</v>
      </c>
      <c r="R41" s="57"/>
      <c r="S41" s="83">
        <v>3.75</v>
      </c>
      <c r="T41" s="83">
        <v>3.75</v>
      </c>
      <c r="U41" s="83">
        <v>3</v>
      </c>
      <c r="V41" s="83">
        <v>3</v>
      </c>
      <c r="X41" s="7">
        <v>6</v>
      </c>
      <c r="Y41" s="55">
        <v>4</v>
      </c>
      <c r="Z41" s="7">
        <v>5</v>
      </c>
      <c r="AA41" s="56">
        <v>3.5</v>
      </c>
      <c r="AB41" s="7">
        <v>4</v>
      </c>
      <c r="AC41" s="69"/>
      <c r="AD41" s="92"/>
      <c r="AE41" s="92"/>
      <c r="AF41" s="92"/>
      <c r="AG41" s="92"/>
      <c r="AH41" s="92"/>
      <c r="AI41" s="92"/>
      <c r="AJ41" s="92"/>
      <c r="AK41" s="92"/>
      <c r="AL41" s="92"/>
      <c r="AM41" s="69"/>
      <c r="AN41" s="21"/>
    </row>
    <row r="42" spans="1:40" ht="18.75" customHeight="1" x14ac:dyDescent="0.35">
      <c r="A42" s="35" t="s">
        <v>45</v>
      </c>
      <c r="B42" s="35" t="s">
        <v>169</v>
      </c>
      <c r="C42" s="35"/>
      <c r="D42" s="35"/>
      <c r="E42" s="39" t="s">
        <v>37</v>
      </c>
      <c r="F42" s="86"/>
      <c r="G42" s="86"/>
      <c r="H42" s="86"/>
      <c r="I42" s="87"/>
      <c r="J42" s="87"/>
      <c r="K42" s="88"/>
      <c r="L42" s="89"/>
      <c r="M42" s="90"/>
      <c r="N42" s="90"/>
      <c r="O42" s="83">
        <v>5</v>
      </c>
      <c r="P42" s="57"/>
      <c r="Q42" s="83" t="s">
        <v>167</v>
      </c>
      <c r="R42" s="57"/>
      <c r="S42" s="83"/>
      <c r="T42" s="83"/>
      <c r="U42" s="83"/>
      <c r="V42" s="83"/>
      <c r="X42" s="7">
        <v>1</v>
      </c>
      <c r="Y42" s="73">
        <v>0</v>
      </c>
      <c r="Z42" s="73">
        <v>2</v>
      </c>
      <c r="AA42" s="74">
        <v>5</v>
      </c>
      <c r="AB42" s="75"/>
      <c r="AC42" s="69"/>
      <c r="AD42" s="92"/>
      <c r="AE42" s="92"/>
      <c r="AF42" s="92"/>
      <c r="AG42" s="92"/>
      <c r="AH42" s="92"/>
      <c r="AI42" s="92"/>
      <c r="AJ42" s="92"/>
      <c r="AK42" s="92"/>
      <c r="AL42" s="92"/>
      <c r="AM42" s="69"/>
      <c r="AN42" s="21"/>
    </row>
    <row r="43" spans="1:40" ht="25.8" x14ac:dyDescent="0.5">
      <c r="A43" s="70" t="s">
        <v>106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69"/>
      <c r="AD43" s="92"/>
      <c r="AE43" s="92"/>
      <c r="AF43" s="92"/>
      <c r="AG43" s="92"/>
      <c r="AH43" s="92"/>
      <c r="AI43" s="92"/>
      <c r="AJ43" s="92"/>
      <c r="AK43" s="92"/>
      <c r="AL43" s="92"/>
      <c r="AM43" s="69"/>
    </row>
    <row r="44" spans="1:40" hidden="1" x14ac:dyDescent="0.3">
      <c r="AC44" s="69"/>
      <c r="AD44" s="92"/>
      <c r="AE44" s="92"/>
      <c r="AF44" s="92"/>
      <c r="AG44" s="92"/>
      <c r="AH44" s="92"/>
      <c r="AI44" s="92"/>
      <c r="AJ44" s="92"/>
      <c r="AK44" s="92"/>
      <c r="AL44" s="92"/>
      <c r="AM44" s="69"/>
    </row>
    <row r="45" spans="1:40" hidden="1" x14ac:dyDescent="0.3">
      <c r="AC45" s="69"/>
      <c r="AD45" s="92"/>
      <c r="AE45" s="92"/>
      <c r="AF45" s="92"/>
      <c r="AG45" s="92"/>
      <c r="AH45" s="92"/>
      <c r="AI45" s="92"/>
      <c r="AJ45" s="92"/>
      <c r="AK45" s="92"/>
      <c r="AL45" s="92"/>
      <c r="AM45" s="69"/>
    </row>
    <row r="46" spans="1:40" hidden="1" x14ac:dyDescent="0.3">
      <c r="AC46" s="69"/>
      <c r="AD46" s="92"/>
      <c r="AE46" s="92"/>
      <c r="AF46" s="92"/>
      <c r="AG46" s="92"/>
      <c r="AH46" s="92"/>
      <c r="AI46" s="92"/>
      <c r="AJ46" s="92"/>
      <c r="AK46" s="92"/>
      <c r="AL46" s="92"/>
      <c r="AM46" s="69"/>
    </row>
    <row r="47" spans="1:40" ht="18" x14ac:dyDescent="0.35">
      <c r="A47" s="2"/>
      <c r="B47" s="2"/>
      <c r="C47" s="20"/>
      <c r="D47" s="20"/>
      <c r="E47" s="20"/>
      <c r="F47" s="20"/>
      <c r="G47" s="93" t="s">
        <v>2</v>
      </c>
      <c r="H47" s="93"/>
      <c r="I47" s="93" t="s">
        <v>3</v>
      </c>
      <c r="J47" s="93"/>
      <c r="K47" s="93" t="s">
        <v>137</v>
      </c>
      <c r="L47" s="93"/>
      <c r="M47" s="91" t="s">
        <v>56</v>
      </c>
      <c r="N47" s="91" t="s">
        <v>57</v>
      </c>
      <c r="O47" s="91" t="s">
        <v>141</v>
      </c>
      <c r="P47" s="91" t="s">
        <v>142</v>
      </c>
      <c r="Q47" s="91" t="s">
        <v>143</v>
      </c>
      <c r="R47" s="91" t="s">
        <v>144</v>
      </c>
      <c r="S47" s="91" t="s">
        <v>145</v>
      </c>
      <c r="T47" s="91" t="s">
        <v>146</v>
      </c>
      <c r="U47" s="91" t="s">
        <v>147</v>
      </c>
      <c r="V47" s="91" t="s">
        <v>148</v>
      </c>
      <c r="X47" s="58" t="s">
        <v>149</v>
      </c>
      <c r="Y47" s="59" t="s">
        <v>151</v>
      </c>
      <c r="Z47" s="59" t="s">
        <v>153</v>
      </c>
      <c r="AA47" s="59"/>
      <c r="AB47" s="59" t="s">
        <v>156</v>
      </c>
      <c r="AC47" s="69"/>
      <c r="AD47" s="92"/>
      <c r="AE47" s="92"/>
      <c r="AF47" s="92"/>
      <c r="AG47" s="92"/>
      <c r="AH47" s="92"/>
      <c r="AI47" s="92"/>
      <c r="AJ47" s="92"/>
      <c r="AK47" s="92"/>
      <c r="AL47" s="92"/>
      <c r="AM47" s="69"/>
    </row>
    <row r="48" spans="1:40" ht="18" x14ac:dyDescent="0.35">
      <c r="A48" s="3" t="s">
        <v>0</v>
      </c>
      <c r="B48" s="3" t="s">
        <v>62</v>
      </c>
      <c r="C48" s="91" t="s">
        <v>17</v>
      </c>
      <c r="D48" s="91" t="s">
        <v>50</v>
      </c>
      <c r="E48" s="91" t="s">
        <v>1</v>
      </c>
      <c r="F48" s="91" t="s">
        <v>27</v>
      </c>
      <c r="G48" s="91" t="s">
        <v>8</v>
      </c>
      <c r="H48" s="91" t="s">
        <v>9</v>
      </c>
      <c r="I48" s="91" t="s">
        <v>8</v>
      </c>
      <c r="J48" s="91" t="s">
        <v>9</v>
      </c>
      <c r="K48" s="91" t="s">
        <v>10</v>
      </c>
      <c r="L48" s="91" t="s">
        <v>11</v>
      </c>
      <c r="M48" s="91" t="s">
        <v>5</v>
      </c>
      <c r="N48" s="91" t="s">
        <v>6</v>
      </c>
      <c r="O48" s="91" t="s">
        <v>7</v>
      </c>
      <c r="P48" s="91" t="s">
        <v>7</v>
      </c>
      <c r="Q48" s="91" t="s">
        <v>7</v>
      </c>
      <c r="R48" s="91" t="s">
        <v>7</v>
      </c>
      <c r="S48" s="91" t="s">
        <v>7</v>
      </c>
      <c r="T48" s="91" t="s">
        <v>7</v>
      </c>
      <c r="U48" s="91" t="s">
        <v>7</v>
      </c>
      <c r="V48" s="91" t="s">
        <v>7</v>
      </c>
      <c r="X48" s="59" t="s">
        <v>150</v>
      </c>
      <c r="Y48" s="59" t="s">
        <v>152</v>
      </c>
      <c r="Z48" s="59" t="s">
        <v>154</v>
      </c>
      <c r="AA48" s="59" t="s">
        <v>155</v>
      </c>
      <c r="AB48" s="59" t="s">
        <v>157</v>
      </c>
      <c r="AC48" s="69"/>
      <c r="AD48" s="92"/>
      <c r="AE48" s="92"/>
      <c r="AF48" s="92"/>
      <c r="AG48" s="92"/>
      <c r="AH48" s="92"/>
      <c r="AI48" s="92"/>
      <c r="AJ48" s="92"/>
      <c r="AK48" s="92"/>
      <c r="AL48" s="92"/>
      <c r="AM48" s="69"/>
    </row>
    <row r="49" spans="1:40" ht="18" x14ac:dyDescent="0.35">
      <c r="A49" s="35" t="s">
        <v>38</v>
      </c>
      <c r="B49" s="35" t="s">
        <v>82</v>
      </c>
      <c r="C49" s="35"/>
      <c r="D49" s="35"/>
      <c r="E49" s="39" t="s">
        <v>39</v>
      </c>
      <c r="F49" s="34">
        <v>485</v>
      </c>
      <c r="G49" s="34">
        <v>168</v>
      </c>
      <c r="H49" s="34">
        <v>183</v>
      </c>
      <c r="I49" s="37" t="s">
        <v>140</v>
      </c>
      <c r="J49" s="37">
        <v>0.92336103416435822</v>
      </c>
      <c r="K49" s="34" t="s">
        <v>138</v>
      </c>
      <c r="L49" s="34" t="s">
        <v>138</v>
      </c>
      <c r="M49" s="52" t="s">
        <v>138</v>
      </c>
      <c r="N49" s="53" t="s">
        <v>138</v>
      </c>
      <c r="O49" s="55">
        <v>2</v>
      </c>
      <c r="P49" s="57"/>
      <c r="Q49" s="83">
        <v>1</v>
      </c>
      <c r="R49" s="57"/>
      <c r="S49" s="83">
        <v>1</v>
      </c>
      <c r="T49" s="83">
        <v>1</v>
      </c>
      <c r="U49" s="83">
        <v>2</v>
      </c>
      <c r="V49" s="83">
        <v>1</v>
      </c>
      <c r="X49" s="7">
        <v>6</v>
      </c>
      <c r="Y49" s="55">
        <v>2</v>
      </c>
      <c r="Z49" s="7">
        <v>5</v>
      </c>
      <c r="AA49" s="56">
        <v>1.2</v>
      </c>
      <c r="AB49" s="7">
        <v>1</v>
      </c>
      <c r="AC49" s="69"/>
      <c r="AD49" s="92"/>
      <c r="AE49" s="92"/>
      <c r="AF49" s="92"/>
      <c r="AG49" s="92"/>
      <c r="AH49" s="92"/>
      <c r="AI49" s="92"/>
      <c r="AJ49" s="92"/>
      <c r="AK49" s="92"/>
      <c r="AL49" s="92"/>
      <c r="AM49" s="69"/>
      <c r="AN49" s="21"/>
    </row>
    <row r="50" spans="1:40" ht="18" x14ac:dyDescent="0.35">
      <c r="A50" s="35" t="s">
        <v>41</v>
      </c>
      <c r="B50" s="35" t="s">
        <v>85</v>
      </c>
      <c r="C50" s="35"/>
      <c r="D50" s="35"/>
      <c r="E50" s="39" t="s">
        <v>42</v>
      </c>
      <c r="F50" s="34">
        <v>505</v>
      </c>
      <c r="G50" s="34">
        <v>188</v>
      </c>
      <c r="H50" s="34">
        <v>203</v>
      </c>
      <c r="I50" s="37" t="s">
        <v>140</v>
      </c>
      <c r="J50" s="37">
        <v>0.90661831368993651</v>
      </c>
      <c r="K50" s="34">
        <v>67</v>
      </c>
      <c r="L50" s="34">
        <v>55</v>
      </c>
      <c r="M50" s="38">
        <v>62.916666666666671</v>
      </c>
      <c r="N50" s="36">
        <v>57.041402236325176</v>
      </c>
      <c r="O50" s="83">
        <v>1</v>
      </c>
      <c r="P50" s="57"/>
      <c r="Q50" s="55">
        <v>3</v>
      </c>
      <c r="R50" s="57"/>
      <c r="S50" s="83">
        <v>2</v>
      </c>
      <c r="T50" s="83">
        <v>2</v>
      </c>
      <c r="U50" s="83">
        <v>1</v>
      </c>
      <c r="V50" s="83">
        <v>2</v>
      </c>
      <c r="X50" s="7">
        <v>6</v>
      </c>
      <c r="Y50" s="55">
        <v>3</v>
      </c>
      <c r="Z50" s="7">
        <v>5</v>
      </c>
      <c r="AA50" s="56">
        <v>1.6</v>
      </c>
      <c r="AB50" s="7">
        <v>2</v>
      </c>
      <c r="AC50" s="69"/>
      <c r="AD50" s="92"/>
      <c r="AE50" s="92"/>
      <c r="AF50" s="92"/>
      <c r="AG50" s="92"/>
      <c r="AH50" s="92"/>
      <c r="AI50" s="92"/>
      <c r="AJ50" s="92"/>
      <c r="AK50" s="92"/>
      <c r="AL50" s="92"/>
      <c r="AM50" s="69"/>
      <c r="AN50" s="21"/>
    </row>
    <row r="51" spans="1:40" ht="18" x14ac:dyDescent="0.35">
      <c r="A51" s="35" t="s">
        <v>46</v>
      </c>
      <c r="B51" s="35" t="s">
        <v>84</v>
      </c>
      <c r="C51" s="35"/>
      <c r="D51" s="35"/>
      <c r="E51" s="39" t="s">
        <v>47</v>
      </c>
      <c r="F51" s="21"/>
      <c r="G51" s="21"/>
      <c r="H51" s="21"/>
      <c r="I51" s="21"/>
      <c r="J51" s="21"/>
      <c r="K51" s="21"/>
      <c r="L51" s="21"/>
      <c r="M51" s="21"/>
      <c r="N51" s="21"/>
      <c r="O51" s="83"/>
      <c r="P51" s="57"/>
      <c r="Q51" s="83">
        <v>2</v>
      </c>
      <c r="R51" s="57"/>
      <c r="S51" s="83"/>
      <c r="T51" s="83"/>
      <c r="U51" s="83"/>
      <c r="V51" s="83"/>
      <c r="X51" s="7">
        <v>1</v>
      </c>
      <c r="Y51" s="73">
        <v>0</v>
      </c>
      <c r="Z51" s="73">
        <v>1</v>
      </c>
      <c r="AA51" s="74">
        <v>2</v>
      </c>
      <c r="AB51" s="73"/>
      <c r="AC51" s="69"/>
      <c r="AD51" s="92"/>
      <c r="AE51" s="92"/>
      <c r="AF51" s="92"/>
      <c r="AG51" s="92"/>
      <c r="AH51" s="92"/>
      <c r="AI51" s="92"/>
      <c r="AJ51" s="92"/>
      <c r="AK51" s="92"/>
      <c r="AL51" s="92"/>
      <c r="AM51" s="69"/>
      <c r="AN51" s="21"/>
    </row>
    <row r="52" spans="1:40" ht="18" x14ac:dyDescent="0.35">
      <c r="A52" s="35" t="s">
        <v>43</v>
      </c>
      <c r="B52" s="35" t="s">
        <v>83</v>
      </c>
      <c r="C52" s="35"/>
      <c r="D52" s="35"/>
      <c r="E52" s="39" t="s">
        <v>44</v>
      </c>
      <c r="F52" s="34">
        <v>97</v>
      </c>
      <c r="G52" s="34">
        <v>186</v>
      </c>
      <c r="H52" s="34">
        <v>201</v>
      </c>
      <c r="I52" s="37" t="s">
        <v>140</v>
      </c>
      <c r="J52" s="37">
        <v>0.90826521344232514</v>
      </c>
      <c r="K52" s="35"/>
      <c r="L52" s="35"/>
      <c r="M52" s="38" t="s">
        <v>93</v>
      </c>
      <c r="N52" s="36" t="s">
        <v>93</v>
      </c>
      <c r="O52" s="83">
        <v>3</v>
      </c>
      <c r="P52" s="57"/>
      <c r="Q52" s="83" t="s">
        <v>167</v>
      </c>
      <c r="R52" s="57"/>
      <c r="S52" s="83"/>
      <c r="T52" s="83"/>
      <c r="U52" s="83"/>
      <c r="V52" s="83"/>
      <c r="X52" s="7">
        <v>1</v>
      </c>
      <c r="Y52" s="73">
        <v>0</v>
      </c>
      <c r="Z52" s="73">
        <v>2</v>
      </c>
      <c r="AA52" s="74">
        <v>3</v>
      </c>
      <c r="AB52" s="73"/>
      <c r="AC52" s="69"/>
      <c r="AD52" s="92"/>
      <c r="AE52" s="92"/>
      <c r="AF52" s="92"/>
      <c r="AG52" s="92"/>
      <c r="AH52" s="92"/>
      <c r="AI52" s="92"/>
      <c r="AJ52" s="92"/>
      <c r="AK52" s="92"/>
      <c r="AL52" s="92"/>
      <c r="AM52" s="69"/>
      <c r="AN52" s="21"/>
    </row>
    <row r="53" spans="1:40" x14ac:dyDescent="0.3">
      <c r="AC53" s="69"/>
      <c r="AD53" s="92"/>
      <c r="AE53" s="92"/>
      <c r="AF53" s="92"/>
      <c r="AG53" s="92"/>
      <c r="AH53" s="92"/>
      <c r="AI53" s="92"/>
      <c r="AJ53" s="92"/>
      <c r="AK53" s="92"/>
      <c r="AL53" s="92"/>
      <c r="AM53" s="69"/>
      <c r="AN53" s="21"/>
    </row>
    <row r="54" spans="1:40" ht="25.8" x14ac:dyDescent="0.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 t="s">
        <v>139</v>
      </c>
      <c r="N54" s="67"/>
      <c r="O54" s="67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92"/>
      <c r="AE54" s="92"/>
      <c r="AF54" s="92"/>
      <c r="AG54" s="92"/>
      <c r="AH54" s="92"/>
      <c r="AI54" s="92"/>
      <c r="AJ54" s="92"/>
      <c r="AK54" s="92"/>
      <c r="AL54" s="92"/>
      <c r="AM54" s="69"/>
    </row>
    <row r="55" spans="1:40" x14ac:dyDescent="0.3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92"/>
      <c r="AE55" s="92"/>
      <c r="AF55" s="92"/>
      <c r="AG55" s="92"/>
      <c r="AH55" s="92"/>
      <c r="AI55" s="92"/>
      <c r="AJ55" s="92"/>
      <c r="AK55" s="92"/>
      <c r="AL55" s="92"/>
      <c r="AM55" s="69"/>
    </row>
    <row r="56" spans="1:40" x14ac:dyDescent="0.3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92"/>
      <c r="AE56" s="92"/>
      <c r="AF56" s="92"/>
      <c r="AG56" s="92"/>
      <c r="AH56" s="92"/>
      <c r="AI56" s="92"/>
      <c r="AJ56" s="92"/>
      <c r="AK56" s="92"/>
      <c r="AL56" s="92"/>
      <c r="AM56" s="69"/>
    </row>
    <row r="57" spans="1:40" x14ac:dyDescent="0.3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92"/>
      <c r="AE57" s="92"/>
      <c r="AF57" s="92"/>
      <c r="AG57" s="92"/>
      <c r="AH57" s="92"/>
      <c r="AI57" s="92"/>
      <c r="AJ57" s="92"/>
      <c r="AK57" s="92"/>
      <c r="AL57" s="92"/>
      <c r="AM57" s="69"/>
    </row>
    <row r="58" spans="1:40" x14ac:dyDescent="0.3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92"/>
      <c r="AE58" s="92"/>
      <c r="AF58" s="92"/>
      <c r="AG58" s="92"/>
      <c r="AH58" s="92"/>
      <c r="AI58" s="92"/>
      <c r="AJ58" s="92"/>
      <c r="AK58" s="92"/>
      <c r="AL58" s="92"/>
      <c r="AM58" s="69"/>
    </row>
    <row r="59" spans="1:40" x14ac:dyDescent="0.3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92"/>
      <c r="AE59" s="92"/>
      <c r="AF59" s="92"/>
      <c r="AG59" s="92"/>
      <c r="AH59" s="92"/>
      <c r="AI59" s="92"/>
      <c r="AJ59" s="92"/>
      <c r="AK59" s="92"/>
      <c r="AL59" s="92"/>
      <c r="AM59" s="69"/>
    </row>
    <row r="60" spans="1:40" x14ac:dyDescent="0.3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92"/>
      <c r="AE60" s="92"/>
      <c r="AF60" s="92"/>
      <c r="AG60" s="92"/>
      <c r="AH60" s="92"/>
      <c r="AI60" s="92"/>
      <c r="AJ60" s="92"/>
      <c r="AK60" s="92"/>
      <c r="AL60" s="92"/>
      <c r="AM60" s="69"/>
    </row>
    <row r="61" spans="1:40" x14ac:dyDescent="0.3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92"/>
      <c r="AE61" s="92"/>
      <c r="AF61" s="92"/>
      <c r="AG61" s="92"/>
      <c r="AH61" s="92"/>
      <c r="AI61" s="92"/>
      <c r="AJ61" s="92"/>
      <c r="AK61" s="92"/>
      <c r="AL61" s="92"/>
      <c r="AM61" s="69"/>
    </row>
    <row r="62" spans="1:40" x14ac:dyDescent="0.3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92"/>
      <c r="AE62" s="92"/>
      <c r="AF62" s="92"/>
      <c r="AG62" s="92"/>
      <c r="AH62" s="92"/>
      <c r="AI62" s="92"/>
      <c r="AJ62" s="92"/>
      <c r="AK62" s="92"/>
      <c r="AL62" s="92"/>
      <c r="AM62" s="69"/>
    </row>
    <row r="63" spans="1:40" x14ac:dyDescent="0.3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92"/>
      <c r="AE63" s="92"/>
      <c r="AF63" s="92"/>
      <c r="AG63" s="92"/>
      <c r="AH63" s="92"/>
      <c r="AI63" s="92"/>
      <c r="AJ63" s="92"/>
      <c r="AK63" s="92"/>
      <c r="AL63" s="92"/>
      <c r="AM63" s="69"/>
    </row>
    <row r="64" spans="1:40" x14ac:dyDescent="0.3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92"/>
      <c r="AE64" s="92"/>
      <c r="AF64" s="92"/>
      <c r="AG64" s="92"/>
      <c r="AH64" s="92"/>
      <c r="AI64" s="92"/>
      <c r="AJ64" s="92"/>
      <c r="AK64" s="92"/>
      <c r="AL64" s="92"/>
      <c r="AM64" s="69"/>
    </row>
    <row r="65" spans="2:39" x14ac:dyDescent="0.3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92"/>
      <c r="AE65" s="92"/>
      <c r="AF65" s="92"/>
      <c r="AG65" s="92"/>
      <c r="AH65" s="92"/>
      <c r="AI65" s="92"/>
      <c r="AJ65" s="92"/>
      <c r="AK65" s="92"/>
      <c r="AL65" s="92"/>
      <c r="AM65" s="69"/>
    </row>
    <row r="66" spans="2:39" x14ac:dyDescent="0.3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92"/>
      <c r="AE66" s="92"/>
      <c r="AF66" s="92"/>
      <c r="AG66" s="92"/>
      <c r="AH66" s="92"/>
      <c r="AI66" s="92"/>
      <c r="AJ66" s="92"/>
      <c r="AK66" s="92"/>
      <c r="AL66" s="92"/>
      <c r="AM66" s="69"/>
    </row>
    <row r="67" spans="2:39" x14ac:dyDescent="0.3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92"/>
      <c r="AE67" s="92"/>
      <c r="AF67" s="92"/>
      <c r="AG67" s="92"/>
      <c r="AH67" s="92"/>
      <c r="AI67" s="92"/>
      <c r="AJ67" s="92"/>
      <c r="AK67" s="92"/>
      <c r="AL67" s="92"/>
      <c r="AM67" s="69"/>
    </row>
    <row r="68" spans="2:39" x14ac:dyDescent="0.3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92"/>
      <c r="AE68" s="92"/>
      <c r="AF68" s="92"/>
      <c r="AG68" s="92"/>
      <c r="AH68" s="92"/>
      <c r="AI68" s="92"/>
      <c r="AJ68" s="92"/>
      <c r="AK68" s="92"/>
      <c r="AL68" s="92"/>
      <c r="AM68" s="69"/>
    </row>
    <row r="69" spans="2:39" x14ac:dyDescent="0.3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92"/>
      <c r="AE69" s="92"/>
      <c r="AF69" s="92"/>
      <c r="AG69" s="92"/>
      <c r="AH69" s="92"/>
      <c r="AI69" s="92"/>
      <c r="AJ69" s="92"/>
      <c r="AK69" s="92"/>
      <c r="AL69" s="92"/>
      <c r="AM69" s="69"/>
    </row>
    <row r="70" spans="2:39" x14ac:dyDescent="0.3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92"/>
      <c r="AE70" s="92"/>
      <c r="AF70" s="92"/>
      <c r="AG70" s="92"/>
      <c r="AH70" s="92"/>
      <c r="AI70" s="92"/>
      <c r="AJ70" s="92"/>
      <c r="AK70" s="92"/>
      <c r="AL70" s="92"/>
      <c r="AM70" s="69"/>
    </row>
    <row r="71" spans="2:39" x14ac:dyDescent="0.3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92"/>
      <c r="AE71" s="92"/>
      <c r="AF71" s="92"/>
      <c r="AG71" s="92"/>
      <c r="AH71" s="92"/>
      <c r="AI71" s="92"/>
      <c r="AJ71" s="92"/>
      <c r="AK71" s="92"/>
      <c r="AL71" s="92"/>
      <c r="AM71" s="69"/>
    </row>
    <row r="72" spans="2:39" x14ac:dyDescent="0.3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92"/>
      <c r="AE72" s="92"/>
      <c r="AF72" s="92"/>
      <c r="AG72" s="92"/>
      <c r="AH72" s="92"/>
      <c r="AI72" s="92"/>
      <c r="AJ72" s="92"/>
      <c r="AK72" s="92"/>
      <c r="AL72" s="92"/>
      <c r="AM72" s="69"/>
    </row>
    <row r="73" spans="2:39" x14ac:dyDescent="0.3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92"/>
      <c r="AE73" s="92"/>
      <c r="AF73" s="92"/>
      <c r="AG73" s="92"/>
      <c r="AH73" s="92"/>
      <c r="AI73" s="92"/>
      <c r="AJ73" s="92"/>
      <c r="AK73" s="92"/>
      <c r="AL73" s="92"/>
      <c r="AM73" s="69"/>
    </row>
    <row r="74" spans="2:39" x14ac:dyDescent="0.3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92"/>
      <c r="AE74" s="92"/>
      <c r="AF74" s="92"/>
      <c r="AG74" s="92"/>
      <c r="AH74" s="92"/>
      <c r="AI74" s="92"/>
      <c r="AJ74" s="92"/>
      <c r="AK74" s="92"/>
      <c r="AL74" s="92"/>
      <c r="AM74" s="69"/>
    </row>
    <row r="75" spans="2:39" x14ac:dyDescent="0.3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92"/>
      <c r="AE75" s="92"/>
      <c r="AF75" s="92"/>
      <c r="AG75" s="92"/>
      <c r="AH75" s="92"/>
      <c r="AI75" s="92"/>
      <c r="AJ75" s="92"/>
      <c r="AK75" s="92"/>
      <c r="AL75" s="92"/>
      <c r="AM75" s="69"/>
    </row>
    <row r="76" spans="2:39" x14ac:dyDescent="0.3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92"/>
      <c r="AE76" s="92"/>
      <c r="AF76" s="92"/>
      <c r="AG76" s="92"/>
      <c r="AH76" s="92"/>
      <c r="AI76" s="92"/>
      <c r="AJ76" s="92"/>
      <c r="AK76" s="92"/>
      <c r="AL76" s="92"/>
      <c r="AM76" s="69"/>
    </row>
    <row r="77" spans="2:39" x14ac:dyDescent="0.3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92"/>
      <c r="AE77" s="92"/>
      <c r="AF77" s="92"/>
      <c r="AG77" s="92"/>
      <c r="AH77" s="92"/>
      <c r="AI77" s="92"/>
      <c r="AJ77" s="92"/>
      <c r="AK77" s="92"/>
      <c r="AL77" s="92"/>
      <c r="AM77" s="69"/>
    </row>
    <row r="78" spans="2:39" x14ac:dyDescent="0.3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92"/>
      <c r="AE78" s="92"/>
      <c r="AF78" s="92"/>
      <c r="AG78" s="92"/>
      <c r="AH78" s="92"/>
      <c r="AI78" s="92"/>
      <c r="AJ78" s="92"/>
      <c r="AK78" s="92"/>
      <c r="AL78" s="92"/>
      <c r="AM78" s="69"/>
    </row>
    <row r="79" spans="2:39" x14ac:dyDescent="0.3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92"/>
      <c r="AE79" s="92"/>
      <c r="AF79" s="92"/>
      <c r="AG79" s="92"/>
      <c r="AH79" s="92"/>
      <c r="AI79" s="92"/>
      <c r="AJ79" s="92"/>
      <c r="AK79" s="92"/>
      <c r="AL79" s="92"/>
      <c r="AM79" s="69"/>
    </row>
    <row r="80" spans="2:39" x14ac:dyDescent="0.3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92"/>
      <c r="AE80" s="92"/>
      <c r="AF80" s="92"/>
      <c r="AG80" s="92"/>
      <c r="AH80" s="92"/>
      <c r="AI80" s="92"/>
      <c r="AJ80" s="92"/>
      <c r="AK80" s="92"/>
      <c r="AL80" s="92"/>
      <c r="AM80" s="69"/>
    </row>
    <row r="81" spans="2:39" x14ac:dyDescent="0.3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92"/>
      <c r="AE81" s="92"/>
      <c r="AF81" s="92"/>
      <c r="AG81" s="92"/>
      <c r="AH81" s="92"/>
      <c r="AI81" s="92"/>
      <c r="AJ81" s="92"/>
      <c r="AK81" s="92"/>
      <c r="AL81" s="92"/>
      <c r="AM81" s="69"/>
    </row>
    <row r="82" spans="2:39" x14ac:dyDescent="0.3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92"/>
      <c r="AE82" s="92"/>
      <c r="AF82" s="92"/>
      <c r="AG82" s="92"/>
      <c r="AH82" s="92"/>
      <c r="AI82" s="92"/>
      <c r="AJ82" s="92"/>
      <c r="AK82" s="92"/>
      <c r="AL82" s="92"/>
      <c r="AM82" s="69"/>
    </row>
    <row r="83" spans="2:39" x14ac:dyDescent="0.3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92"/>
      <c r="AE83" s="92"/>
      <c r="AF83" s="92"/>
      <c r="AG83" s="92"/>
      <c r="AH83" s="92"/>
      <c r="AI83" s="92"/>
      <c r="AJ83" s="92"/>
      <c r="AK83" s="92"/>
      <c r="AL83" s="92"/>
      <c r="AM83" s="69"/>
    </row>
    <row r="84" spans="2:39" x14ac:dyDescent="0.3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92"/>
      <c r="AE84" s="92"/>
      <c r="AF84" s="92"/>
      <c r="AG84" s="92"/>
      <c r="AH84" s="92"/>
      <c r="AI84" s="92"/>
      <c r="AJ84" s="92"/>
      <c r="AK84" s="92"/>
      <c r="AL84" s="92"/>
      <c r="AM84" s="69"/>
    </row>
    <row r="85" spans="2:39" x14ac:dyDescent="0.3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92"/>
      <c r="AE85" s="92"/>
      <c r="AF85" s="92"/>
      <c r="AG85" s="92"/>
      <c r="AH85" s="92"/>
      <c r="AI85" s="92"/>
      <c r="AJ85" s="92"/>
      <c r="AK85" s="92"/>
      <c r="AL85" s="92"/>
      <c r="AM85" s="69"/>
    </row>
    <row r="86" spans="2:39" x14ac:dyDescent="0.3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92"/>
      <c r="AE86" s="92"/>
      <c r="AF86" s="92"/>
      <c r="AG86" s="92"/>
      <c r="AH86" s="92"/>
      <c r="AI86" s="92"/>
      <c r="AJ86" s="92"/>
      <c r="AK86" s="92"/>
      <c r="AL86" s="92"/>
      <c r="AM86" s="69"/>
    </row>
    <row r="87" spans="2:39" x14ac:dyDescent="0.3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92"/>
      <c r="AE87" s="92"/>
      <c r="AF87" s="92"/>
      <c r="AG87" s="92"/>
      <c r="AH87" s="92"/>
      <c r="AI87" s="92"/>
      <c r="AJ87" s="92"/>
      <c r="AK87" s="92"/>
      <c r="AL87" s="92"/>
      <c r="AM87" s="69"/>
    </row>
    <row r="88" spans="2:39" x14ac:dyDescent="0.3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92"/>
      <c r="AE88" s="92"/>
      <c r="AF88" s="92"/>
      <c r="AG88" s="92"/>
      <c r="AH88" s="92"/>
      <c r="AI88" s="92"/>
      <c r="AJ88" s="92"/>
      <c r="AK88" s="92"/>
      <c r="AL88" s="92"/>
      <c r="AM88" s="69"/>
    </row>
    <row r="89" spans="2:39" x14ac:dyDescent="0.3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92"/>
      <c r="AE89" s="92"/>
      <c r="AF89" s="92"/>
      <c r="AG89" s="92"/>
      <c r="AH89" s="92"/>
      <c r="AI89" s="92"/>
      <c r="AJ89" s="92"/>
      <c r="AK89" s="92"/>
      <c r="AL89" s="92"/>
      <c r="AM89" s="69"/>
    </row>
    <row r="90" spans="2:39" x14ac:dyDescent="0.3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92"/>
      <c r="AE90" s="92"/>
      <c r="AF90" s="92"/>
      <c r="AG90" s="92"/>
      <c r="AH90" s="92"/>
      <c r="AI90" s="92"/>
      <c r="AJ90" s="92"/>
      <c r="AK90" s="92"/>
      <c r="AL90" s="92"/>
      <c r="AM90" s="69"/>
    </row>
    <row r="91" spans="2:39" x14ac:dyDescent="0.3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92"/>
      <c r="AE91" s="92"/>
      <c r="AF91" s="92"/>
      <c r="AG91" s="92"/>
      <c r="AH91" s="92"/>
      <c r="AI91" s="92"/>
      <c r="AJ91" s="92"/>
      <c r="AK91" s="92"/>
      <c r="AL91" s="92"/>
      <c r="AM91" s="69"/>
    </row>
    <row r="92" spans="2:39" x14ac:dyDescent="0.3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92"/>
      <c r="AE92" s="92"/>
      <c r="AF92" s="92"/>
      <c r="AG92" s="92"/>
      <c r="AH92" s="92"/>
      <c r="AI92" s="92"/>
      <c r="AJ92" s="92"/>
      <c r="AK92" s="92"/>
      <c r="AL92" s="92"/>
      <c r="AM92" s="69"/>
    </row>
    <row r="93" spans="2:39" x14ac:dyDescent="0.3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82"/>
      <c r="AF93" s="69"/>
      <c r="AG93" s="82"/>
      <c r="AH93" s="82"/>
      <c r="AI93" s="82"/>
      <c r="AJ93" s="82"/>
      <c r="AK93" s="82"/>
      <c r="AL93" s="82"/>
      <c r="AM93" s="69"/>
    </row>
    <row r="94" spans="2:39" x14ac:dyDescent="0.3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82"/>
      <c r="AF94" s="69"/>
      <c r="AG94" s="82"/>
      <c r="AH94" s="82"/>
      <c r="AI94" s="82"/>
      <c r="AJ94" s="82"/>
      <c r="AK94" s="82"/>
      <c r="AL94" s="82"/>
      <c r="AM94" s="69"/>
    </row>
    <row r="95" spans="2:39" x14ac:dyDescent="0.3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82"/>
      <c r="AF95" s="69"/>
      <c r="AG95" s="82"/>
      <c r="AH95" s="82"/>
      <c r="AI95" s="82"/>
      <c r="AJ95" s="82"/>
      <c r="AK95" s="82"/>
      <c r="AL95" s="82"/>
      <c r="AM95" s="69"/>
    </row>
    <row r="96" spans="2:39" x14ac:dyDescent="0.3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82"/>
      <c r="AF96" s="69"/>
      <c r="AG96" s="82"/>
      <c r="AH96" s="82"/>
      <c r="AI96" s="82"/>
      <c r="AJ96" s="82"/>
      <c r="AK96" s="82"/>
      <c r="AL96" s="82"/>
      <c r="AM96" s="69"/>
    </row>
    <row r="97" spans="2:39" x14ac:dyDescent="0.3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82"/>
      <c r="AF97" s="69"/>
      <c r="AG97" s="82"/>
      <c r="AH97" s="82"/>
      <c r="AI97" s="82"/>
      <c r="AJ97" s="82"/>
      <c r="AK97" s="82"/>
      <c r="AL97" s="82"/>
      <c r="AM97" s="69"/>
    </row>
    <row r="98" spans="2:39" x14ac:dyDescent="0.3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82"/>
      <c r="AF98" s="69"/>
      <c r="AG98" s="82"/>
      <c r="AH98" s="82"/>
      <c r="AI98" s="82"/>
      <c r="AJ98" s="82"/>
      <c r="AK98" s="82"/>
      <c r="AL98" s="82"/>
      <c r="AM98" s="69"/>
    </row>
    <row r="99" spans="2:39" x14ac:dyDescent="0.3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82"/>
      <c r="AF99" s="69"/>
      <c r="AG99" s="82"/>
      <c r="AH99" s="82"/>
      <c r="AI99" s="82"/>
      <c r="AJ99" s="82"/>
      <c r="AK99" s="82"/>
      <c r="AL99" s="82"/>
      <c r="AM99" s="69"/>
    </row>
    <row r="100" spans="2:39" x14ac:dyDescent="0.3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82"/>
      <c r="AF100" s="69"/>
      <c r="AG100" s="82"/>
      <c r="AH100" s="82"/>
      <c r="AI100" s="82"/>
      <c r="AJ100" s="82"/>
      <c r="AK100" s="82"/>
      <c r="AL100" s="82"/>
      <c r="AM100" s="69"/>
    </row>
    <row r="101" spans="2:39" x14ac:dyDescent="0.3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82"/>
      <c r="AF101" s="69"/>
      <c r="AG101" s="82"/>
      <c r="AH101" s="82"/>
      <c r="AI101" s="82"/>
      <c r="AJ101" s="82"/>
      <c r="AK101" s="82"/>
      <c r="AL101" s="82"/>
      <c r="AM101" s="69"/>
    </row>
    <row r="102" spans="2:39" x14ac:dyDescent="0.3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82"/>
      <c r="AF102" s="69"/>
      <c r="AG102" s="82"/>
      <c r="AH102" s="82"/>
      <c r="AI102" s="82"/>
      <c r="AJ102" s="82"/>
      <c r="AK102" s="82"/>
      <c r="AL102" s="82"/>
      <c r="AM102" s="69"/>
    </row>
    <row r="103" spans="2:39" x14ac:dyDescent="0.3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82"/>
      <c r="AF103" s="69"/>
      <c r="AG103" s="82"/>
      <c r="AH103" s="82"/>
      <c r="AI103" s="82"/>
      <c r="AJ103" s="82"/>
      <c r="AK103" s="82"/>
      <c r="AL103" s="82"/>
      <c r="AM103" s="69"/>
    </row>
    <row r="104" spans="2:39" x14ac:dyDescent="0.3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82"/>
      <c r="AF104" s="69"/>
      <c r="AG104" s="82"/>
      <c r="AH104" s="82"/>
      <c r="AI104" s="82"/>
      <c r="AJ104" s="82"/>
      <c r="AK104" s="82"/>
      <c r="AL104" s="82"/>
      <c r="AM104" s="69"/>
    </row>
    <row r="105" spans="2:39" x14ac:dyDescent="0.3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82"/>
      <c r="AF105" s="69"/>
      <c r="AG105" s="82"/>
      <c r="AH105" s="82"/>
      <c r="AI105" s="82"/>
      <c r="AJ105" s="82"/>
      <c r="AK105" s="82"/>
      <c r="AL105" s="82"/>
      <c r="AM105" s="69"/>
    </row>
    <row r="106" spans="2:39" x14ac:dyDescent="0.3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82"/>
      <c r="AF106" s="69"/>
      <c r="AG106" s="82"/>
      <c r="AH106" s="82"/>
      <c r="AI106" s="82"/>
      <c r="AJ106" s="82"/>
      <c r="AK106" s="82"/>
      <c r="AL106" s="82"/>
      <c r="AM106" s="69"/>
    </row>
    <row r="107" spans="2:39" x14ac:dyDescent="0.3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82"/>
      <c r="AF107" s="69"/>
      <c r="AG107" s="82"/>
      <c r="AH107" s="82"/>
      <c r="AI107" s="82"/>
      <c r="AJ107" s="82"/>
      <c r="AK107" s="82"/>
      <c r="AL107" s="82"/>
      <c r="AM107" s="69"/>
    </row>
    <row r="108" spans="2:39" x14ac:dyDescent="0.3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82"/>
      <c r="AF108" s="69"/>
      <c r="AG108" s="82"/>
      <c r="AH108" s="82"/>
      <c r="AI108" s="82"/>
      <c r="AJ108" s="82"/>
      <c r="AK108" s="82"/>
      <c r="AL108" s="82"/>
      <c r="AM108" s="69"/>
    </row>
    <row r="109" spans="2:39" x14ac:dyDescent="0.3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82"/>
      <c r="AF109" s="69"/>
      <c r="AG109" s="82"/>
      <c r="AH109" s="82"/>
      <c r="AI109" s="82"/>
      <c r="AJ109" s="82"/>
      <c r="AK109" s="82"/>
      <c r="AL109" s="82"/>
      <c r="AM109" s="69"/>
    </row>
    <row r="110" spans="2:39" x14ac:dyDescent="0.3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82"/>
      <c r="AF110" s="69"/>
      <c r="AG110" s="82"/>
      <c r="AH110" s="82"/>
      <c r="AI110" s="82"/>
      <c r="AJ110" s="82"/>
      <c r="AK110" s="82"/>
      <c r="AL110" s="82"/>
      <c r="AM110" s="69"/>
    </row>
    <row r="111" spans="2:39" x14ac:dyDescent="0.3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82"/>
      <c r="AF111" s="69"/>
      <c r="AG111" s="82"/>
      <c r="AH111" s="82"/>
      <c r="AI111" s="82"/>
      <c r="AJ111" s="82"/>
      <c r="AK111" s="82"/>
      <c r="AL111" s="82"/>
      <c r="AM111" s="69"/>
    </row>
    <row r="112" spans="2:39" x14ac:dyDescent="0.3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82"/>
      <c r="AF112" s="69"/>
      <c r="AG112" s="82"/>
      <c r="AH112" s="82"/>
      <c r="AI112" s="82"/>
      <c r="AJ112" s="82"/>
      <c r="AK112" s="82"/>
      <c r="AL112" s="82"/>
      <c r="AM112" s="69"/>
    </row>
    <row r="113" spans="2:39" x14ac:dyDescent="0.3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82"/>
      <c r="AF113" s="69"/>
      <c r="AG113" s="82"/>
      <c r="AH113" s="82"/>
      <c r="AI113" s="82"/>
      <c r="AJ113" s="82"/>
      <c r="AK113" s="82"/>
      <c r="AL113" s="82"/>
      <c r="AM113" s="69"/>
    </row>
    <row r="114" spans="2:39" x14ac:dyDescent="0.3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82"/>
      <c r="AF114" s="69"/>
      <c r="AG114" s="82"/>
      <c r="AH114" s="82"/>
      <c r="AI114" s="82"/>
      <c r="AJ114" s="82"/>
      <c r="AK114" s="82"/>
      <c r="AL114" s="82"/>
      <c r="AM114" s="69"/>
    </row>
    <row r="115" spans="2:39" x14ac:dyDescent="0.3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82"/>
      <c r="AF115" s="69"/>
      <c r="AG115" s="82"/>
      <c r="AH115" s="82"/>
      <c r="AI115" s="82"/>
      <c r="AJ115" s="82"/>
      <c r="AK115" s="82"/>
      <c r="AL115" s="82"/>
      <c r="AM115" s="69"/>
    </row>
    <row r="116" spans="2:39" x14ac:dyDescent="0.3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82"/>
      <c r="AF116" s="69"/>
      <c r="AG116" s="82"/>
      <c r="AH116" s="82"/>
      <c r="AI116" s="82"/>
      <c r="AJ116" s="82"/>
      <c r="AK116" s="82"/>
      <c r="AL116" s="82"/>
      <c r="AM116" s="69"/>
    </row>
    <row r="117" spans="2:39" x14ac:dyDescent="0.3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82"/>
      <c r="AF117" s="69"/>
      <c r="AG117" s="82"/>
      <c r="AH117" s="82"/>
      <c r="AI117" s="82"/>
      <c r="AJ117" s="82"/>
      <c r="AK117" s="82"/>
      <c r="AL117" s="82"/>
      <c r="AM117" s="69"/>
    </row>
    <row r="118" spans="2:39" x14ac:dyDescent="0.3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82"/>
      <c r="AF118" s="69"/>
      <c r="AG118" s="82"/>
      <c r="AH118" s="82"/>
      <c r="AI118" s="82"/>
      <c r="AJ118" s="82"/>
      <c r="AK118" s="82"/>
      <c r="AL118" s="82"/>
      <c r="AM118" s="69"/>
    </row>
    <row r="119" spans="2:39" x14ac:dyDescent="0.3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82"/>
      <c r="AF119" s="69"/>
      <c r="AG119" s="82"/>
      <c r="AH119" s="82"/>
      <c r="AI119" s="82"/>
      <c r="AJ119" s="82"/>
      <c r="AK119" s="82"/>
      <c r="AL119" s="82"/>
      <c r="AM119" s="69"/>
    </row>
    <row r="120" spans="2:39" x14ac:dyDescent="0.3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82"/>
      <c r="AF120" s="69"/>
      <c r="AG120" s="82"/>
      <c r="AH120" s="82"/>
      <c r="AI120" s="82"/>
      <c r="AJ120" s="82"/>
      <c r="AK120" s="82"/>
      <c r="AL120" s="82"/>
      <c r="AM120" s="69"/>
    </row>
    <row r="121" spans="2:39" x14ac:dyDescent="0.3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82"/>
      <c r="AF121" s="69"/>
      <c r="AG121" s="82"/>
      <c r="AH121" s="82"/>
      <c r="AI121" s="82"/>
      <c r="AJ121" s="82"/>
      <c r="AK121" s="82"/>
      <c r="AL121" s="82"/>
      <c r="AM121" s="69"/>
    </row>
    <row r="122" spans="2:39" x14ac:dyDescent="0.3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82"/>
      <c r="AF122" s="69"/>
      <c r="AG122" s="82"/>
      <c r="AH122" s="82"/>
      <c r="AI122" s="82"/>
      <c r="AJ122" s="82"/>
      <c r="AK122" s="82"/>
      <c r="AL122" s="82"/>
      <c r="AM122" s="69"/>
    </row>
    <row r="123" spans="2:39" x14ac:dyDescent="0.3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82"/>
      <c r="AF123" s="69"/>
      <c r="AG123" s="82"/>
      <c r="AH123" s="82"/>
      <c r="AI123" s="82"/>
      <c r="AJ123" s="82"/>
      <c r="AK123" s="82"/>
      <c r="AL123" s="82"/>
      <c r="AM123" s="69"/>
    </row>
    <row r="124" spans="2:39" x14ac:dyDescent="0.3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82"/>
      <c r="AF124" s="69"/>
      <c r="AG124" s="82"/>
      <c r="AH124" s="82"/>
      <c r="AI124" s="82"/>
      <c r="AJ124" s="82"/>
      <c r="AK124" s="82"/>
      <c r="AL124" s="82"/>
      <c r="AM124" s="69"/>
    </row>
    <row r="125" spans="2:39" x14ac:dyDescent="0.3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82"/>
      <c r="AF125" s="69"/>
      <c r="AG125" s="82"/>
      <c r="AH125" s="82"/>
      <c r="AI125" s="82"/>
      <c r="AJ125" s="82"/>
      <c r="AK125" s="82"/>
      <c r="AL125" s="82"/>
      <c r="AM125" s="69"/>
    </row>
    <row r="126" spans="2:39" x14ac:dyDescent="0.3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82"/>
      <c r="AF126" s="69"/>
      <c r="AG126" s="82"/>
      <c r="AH126" s="82"/>
      <c r="AI126" s="82"/>
      <c r="AJ126" s="82"/>
      <c r="AK126" s="82"/>
      <c r="AL126" s="82"/>
      <c r="AM126" s="69"/>
    </row>
    <row r="127" spans="2:39" x14ac:dyDescent="0.3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82"/>
      <c r="AF127" s="69"/>
      <c r="AG127" s="82"/>
      <c r="AH127" s="82"/>
      <c r="AI127" s="82"/>
      <c r="AJ127" s="82"/>
      <c r="AK127" s="82"/>
      <c r="AL127" s="82"/>
      <c r="AM127" s="69"/>
    </row>
    <row r="128" spans="2:39" x14ac:dyDescent="0.3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82"/>
      <c r="AF128" s="69"/>
      <c r="AG128" s="82"/>
      <c r="AH128" s="82"/>
      <c r="AI128" s="82"/>
      <c r="AJ128" s="82"/>
      <c r="AK128" s="82"/>
      <c r="AL128" s="82"/>
      <c r="AM128" s="69"/>
    </row>
    <row r="129" spans="2:39" x14ac:dyDescent="0.3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82"/>
      <c r="AF129" s="69"/>
      <c r="AG129" s="82"/>
      <c r="AH129" s="82"/>
      <c r="AI129" s="82"/>
      <c r="AJ129" s="82"/>
      <c r="AK129" s="82"/>
      <c r="AL129" s="82"/>
      <c r="AM129" s="69"/>
    </row>
    <row r="130" spans="2:39" x14ac:dyDescent="0.3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82"/>
      <c r="AF130" s="69"/>
      <c r="AG130" s="82"/>
      <c r="AH130" s="82"/>
      <c r="AI130" s="82"/>
      <c r="AJ130" s="82"/>
      <c r="AK130" s="82"/>
      <c r="AL130" s="82"/>
      <c r="AM130" s="69"/>
    </row>
    <row r="131" spans="2:39" x14ac:dyDescent="0.3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82"/>
      <c r="AF131" s="69"/>
      <c r="AG131" s="82"/>
      <c r="AH131" s="82"/>
      <c r="AI131" s="82"/>
      <c r="AJ131" s="82"/>
      <c r="AK131" s="82"/>
      <c r="AL131" s="82"/>
      <c r="AM131" s="69"/>
    </row>
    <row r="132" spans="2:39" x14ac:dyDescent="0.3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82"/>
      <c r="AF132" s="69"/>
      <c r="AG132" s="82"/>
      <c r="AH132" s="82"/>
      <c r="AI132" s="82"/>
      <c r="AJ132" s="82"/>
      <c r="AK132" s="82"/>
      <c r="AL132" s="82"/>
      <c r="AM132" s="69"/>
    </row>
    <row r="133" spans="2:39" x14ac:dyDescent="0.3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82"/>
      <c r="AF133" s="69"/>
      <c r="AG133" s="82"/>
      <c r="AH133" s="82"/>
      <c r="AI133" s="82"/>
      <c r="AJ133" s="82"/>
      <c r="AK133" s="82"/>
      <c r="AL133" s="82"/>
      <c r="AM133" s="69"/>
    </row>
    <row r="134" spans="2:39" x14ac:dyDescent="0.3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82"/>
      <c r="AF134" s="69"/>
      <c r="AG134" s="82"/>
      <c r="AH134" s="82"/>
      <c r="AI134" s="82"/>
      <c r="AJ134" s="82"/>
      <c r="AK134" s="82"/>
      <c r="AL134" s="82"/>
      <c r="AM134" s="69"/>
    </row>
    <row r="135" spans="2:39" x14ac:dyDescent="0.3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82"/>
      <c r="AF135" s="69"/>
      <c r="AG135" s="82"/>
      <c r="AH135" s="82"/>
      <c r="AI135" s="82"/>
      <c r="AJ135" s="82"/>
      <c r="AK135" s="82"/>
      <c r="AL135" s="82"/>
      <c r="AM135" s="69"/>
    </row>
    <row r="136" spans="2:39" x14ac:dyDescent="0.3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82"/>
      <c r="AF136" s="69"/>
      <c r="AG136" s="82"/>
      <c r="AH136" s="82"/>
      <c r="AI136" s="82"/>
      <c r="AJ136" s="82"/>
      <c r="AK136" s="82"/>
      <c r="AL136" s="82"/>
      <c r="AM136" s="69"/>
    </row>
    <row r="137" spans="2:39" x14ac:dyDescent="0.3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82"/>
      <c r="AF137" s="69"/>
      <c r="AG137" s="82"/>
      <c r="AH137" s="82"/>
      <c r="AI137" s="82"/>
      <c r="AJ137" s="82"/>
      <c r="AK137" s="82"/>
      <c r="AL137" s="82"/>
      <c r="AM137" s="69"/>
    </row>
    <row r="138" spans="2:39" x14ac:dyDescent="0.3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82"/>
      <c r="AF138" s="69"/>
      <c r="AG138" s="82"/>
      <c r="AH138" s="82"/>
      <c r="AI138" s="82"/>
      <c r="AJ138" s="82"/>
      <c r="AK138" s="82"/>
      <c r="AL138" s="82"/>
      <c r="AM138" s="69"/>
    </row>
    <row r="139" spans="2:39" x14ac:dyDescent="0.3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82"/>
      <c r="AF139" s="69"/>
      <c r="AG139" s="82"/>
      <c r="AH139" s="82"/>
      <c r="AI139" s="82"/>
      <c r="AJ139" s="82"/>
      <c r="AK139" s="82"/>
      <c r="AL139" s="82"/>
      <c r="AM139" s="69"/>
    </row>
    <row r="140" spans="2:39" x14ac:dyDescent="0.3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82"/>
      <c r="AF140" s="69"/>
      <c r="AG140" s="82"/>
      <c r="AH140" s="82"/>
      <c r="AI140" s="82"/>
      <c r="AJ140" s="82"/>
      <c r="AK140" s="82"/>
      <c r="AL140" s="82"/>
      <c r="AM140" s="69"/>
    </row>
    <row r="141" spans="2:39" x14ac:dyDescent="0.3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82"/>
      <c r="AF141" s="69"/>
      <c r="AG141" s="82"/>
      <c r="AH141" s="82"/>
      <c r="AI141" s="82"/>
      <c r="AJ141" s="82"/>
      <c r="AK141" s="82"/>
      <c r="AL141" s="82"/>
      <c r="AM141" s="69"/>
    </row>
    <row r="142" spans="2:39" x14ac:dyDescent="0.3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82"/>
      <c r="AF142" s="69"/>
      <c r="AG142" s="82"/>
      <c r="AH142" s="82"/>
      <c r="AI142" s="82"/>
      <c r="AJ142" s="82"/>
      <c r="AK142" s="82"/>
      <c r="AL142" s="82"/>
      <c r="AM142" s="69"/>
    </row>
    <row r="143" spans="2:39" x14ac:dyDescent="0.3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82"/>
      <c r="AF143" s="69"/>
      <c r="AG143" s="82"/>
      <c r="AH143" s="82"/>
      <c r="AI143" s="82"/>
      <c r="AJ143" s="82"/>
      <c r="AK143" s="82"/>
      <c r="AL143" s="82"/>
      <c r="AM143" s="69"/>
    </row>
    <row r="144" spans="2:39" x14ac:dyDescent="0.3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82"/>
      <c r="AF144" s="69"/>
      <c r="AG144" s="82"/>
      <c r="AH144" s="82"/>
      <c r="AI144" s="82"/>
      <c r="AJ144" s="82"/>
      <c r="AK144" s="82"/>
      <c r="AL144" s="82"/>
      <c r="AM144" s="69"/>
    </row>
    <row r="145" spans="2:39" x14ac:dyDescent="0.3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82"/>
      <c r="AF145" s="69"/>
      <c r="AG145" s="82"/>
      <c r="AH145" s="82"/>
      <c r="AI145" s="82"/>
      <c r="AJ145" s="82"/>
      <c r="AK145" s="82"/>
      <c r="AL145" s="82"/>
      <c r="AM145" s="69"/>
    </row>
    <row r="146" spans="2:39" x14ac:dyDescent="0.3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82"/>
      <c r="AF146" s="69"/>
      <c r="AG146" s="82"/>
      <c r="AH146" s="82"/>
      <c r="AI146" s="82"/>
      <c r="AJ146" s="82"/>
      <c r="AK146" s="82"/>
      <c r="AL146" s="82"/>
      <c r="AM146" s="69"/>
    </row>
    <row r="147" spans="2:39" x14ac:dyDescent="0.3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82"/>
      <c r="AF147" s="69"/>
      <c r="AG147" s="82"/>
      <c r="AH147" s="82"/>
      <c r="AI147" s="82"/>
      <c r="AJ147" s="82"/>
      <c r="AK147" s="82"/>
      <c r="AL147" s="82"/>
      <c r="AM147" s="69"/>
    </row>
    <row r="148" spans="2:39" x14ac:dyDescent="0.3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82"/>
      <c r="AF148" s="69"/>
      <c r="AG148" s="82"/>
      <c r="AH148" s="82"/>
      <c r="AI148" s="82"/>
      <c r="AJ148" s="82"/>
      <c r="AK148" s="82"/>
      <c r="AL148" s="82"/>
      <c r="AM148" s="69"/>
    </row>
    <row r="149" spans="2:39" x14ac:dyDescent="0.3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82"/>
      <c r="AF149" s="69"/>
      <c r="AG149" s="82"/>
      <c r="AH149" s="82"/>
      <c r="AI149" s="82"/>
      <c r="AJ149" s="82"/>
      <c r="AK149" s="82"/>
      <c r="AL149" s="82"/>
      <c r="AM149" s="69"/>
    </row>
    <row r="150" spans="2:39" x14ac:dyDescent="0.3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82"/>
      <c r="AF150" s="69"/>
      <c r="AG150" s="82"/>
      <c r="AH150" s="82"/>
      <c r="AI150" s="82"/>
      <c r="AJ150" s="82"/>
      <c r="AK150" s="82"/>
      <c r="AL150" s="82"/>
      <c r="AM150" s="69"/>
    </row>
    <row r="151" spans="2:39" x14ac:dyDescent="0.3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82"/>
      <c r="AF151" s="69"/>
      <c r="AG151" s="82"/>
      <c r="AH151" s="82"/>
      <c r="AI151" s="82"/>
      <c r="AJ151" s="82"/>
      <c r="AK151" s="82"/>
      <c r="AL151" s="82"/>
      <c r="AM151" s="69"/>
    </row>
    <row r="152" spans="2:39" x14ac:dyDescent="0.3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82"/>
      <c r="AF152" s="69"/>
      <c r="AG152" s="82"/>
      <c r="AH152" s="82"/>
      <c r="AI152" s="82"/>
      <c r="AJ152" s="82"/>
      <c r="AK152" s="82"/>
      <c r="AL152" s="82"/>
      <c r="AM152" s="69"/>
    </row>
    <row r="153" spans="2:39" x14ac:dyDescent="0.3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82"/>
      <c r="AF153" s="69"/>
      <c r="AG153" s="82"/>
      <c r="AH153" s="82"/>
      <c r="AI153" s="82"/>
      <c r="AJ153" s="82"/>
      <c r="AK153" s="82"/>
      <c r="AL153" s="82"/>
      <c r="AM153" s="69"/>
    </row>
    <row r="154" spans="2:39" x14ac:dyDescent="0.3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82"/>
      <c r="AF154" s="69"/>
      <c r="AG154" s="82"/>
      <c r="AH154" s="82"/>
      <c r="AI154" s="82"/>
      <c r="AJ154" s="82"/>
      <c r="AK154" s="82"/>
      <c r="AL154" s="82"/>
      <c r="AM154" s="69"/>
    </row>
    <row r="155" spans="2:39" x14ac:dyDescent="0.3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82"/>
      <c r="AF155" s="69"/>
      <c r="AG155" s="82"/>
      <c r="AH155" s="82"/>
      <c r="AI155" s="82"/>
      <c r="AJ155" s="82"/>
      <c r="AK155" s="82"/>
      <c r="AL155" s="82"/>
      <c r="AM155" s="69"/>
    </row>
    <row r="156" spans="2:39" x14ac:dyDescent="0.3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82"/>
      <c r="AF156" s="69"/>
      <c r="AG156" s="82"/>
      <c r="AH156" s="82"/>
      <c r="AI156" s="82"/>
      <c r="AJ156" s="82"/>
      <c r="AK156" s="82"/>
      <c r="AL156" s="82"/>
      <c r="AM156" s="69"/>
    </row>
    <row r="157" spans="2:39" x14ac:dyDescent="0.3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82"/>
      <c r="AF157" s="69"/>
      <c r="AG157" s="82"/>
      <c r="AH157" s="82"/>
      <c r="AI157" s="82"/>
      <c r="AJ157" s="82"/>
      <c r="AK157" s="82"/>
      <c r="AL157" s="82"/>
      <c r="AM157" s="69"/>
    </row>
    <row r="158" spans="2:39" x14ac:dyDescent="0.3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82"/>
      <c r="AF158" s="69"/>
      <c r="AG158" s="82"/>
      <c r="AH158" s="82"/>
      <c r="AI158" s="82"/>
      <c r="AJ158" s="82"/>
      <c r="AK158" s="82"/>
      <c r="AL158" s="82"/>
      <c r="AM158" s="69"/>
    </row>
    <row r="159" spans="2:39" x14ac:dyDescent="0.3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82"/>
      <c r="AF159" s="69"/>
      <c r="AG159" s="82"/>
      <c r="AH159" s="82"/>
      <c r="AI159" s="82"/>
      <c r="AJ159" s="82"/>
      <c r="AK159" s="82"/>
      <c r="AL159" s="82"/>
      <c r="AM159" s="69"/>
    </row>
    <row r="160" spans="2:39" x14ac:dyDescent="0.3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82"/>
      <c r="AF160" s="69"/>
      <c r="AG160" s="82"/>
      <c r="AH160" s="82"/>
      <c r="AI160" s="82"/>
      <c r="AJ160" s="82"/>
      <c r="AK160" s="82"/>
      <c r="AL160" s="82"/>
      <c r="AM160" s="69"/>
    </row>
    <row r="161" spans="2:39" x14ac:dyDescent="0.3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82"/>
      <c r="AF161" s="69"/>
      <c r="AG161" s="82"/>
      <c r="AH161" s="82"/>
      <c r="AI161" s="82"/>
      <c r="AJ161" s="82"/>
      <c r="AK161" s="82"/>
      <c r="AL161" s="82"/>
      <c r="AM161" s="69"/>
    </row>
    <row r="162" spans="2:39" x14ac:dyDescent="0.3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82"/>
      <c r="AF162" s="69"/>
      <c r="AG162" s="82"/>
      <c r="AH162" s="82"/>
      <c r="AI162" s="82"/>
      <c r="AJ162" s="82"/>
      <c r="AK162" s="82"/>
      <c r="AL162" s="82"/>
      <c r="AM162" s="69"/>
    </row>
    <row r="163" spans="2:39" x14ac:dyDescent="0.3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82"/>
      <c r="AF163" s="69"/>
      <c r="AG163" s="82"/>
      <c r="AH163" s="82"/>
      <c r="AI163" s="82"/>
      <c r="AJ163" s="82"/>
      <c r="AK163" s="82"/>
      <c r="AL163" s="82"/>
      <c r="AM163" s="69"/>
    </row>
    <row r="164" spans="2:39" x14ac:dyDescent="0.3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82"/>
      <c r="AF164" s="69"/>
      <c r="AG164" s="82"/>
      <c r="AH164" s="82"/>
      <c r="AI164" s="82"/>
      <c r="AJ164" s="82"/>
      <c r="AK164" s="82"/>
      <c r="AL164" s="82"/>
      <c r="AM164" s="69"/>
    </row>
    <row r="165" spans="2:39" x14ac:dyDescent="0.3">
      <c r="AC165" s="69"/>
      <c r="AD165" s="69"/>
      <c r="AE165" s="82"/>
      <c r="AF165" s="69"/>
      <c r="AG165" s="82"/>
      <c r="AH165" s="82"/>
      <c r="AI165" s="82"/>
      <c r="AJ165" s="82"/>
      <c r="AK165" s="82"/>
      <c r="AL165" s="82"/>
      <c r="AM165" s="69"/>
    </row>
    <row r="166" spans="2:39" x14ac:dyDescent="0.3">
      <c r="AC166" s="69"/>
      <c r="AD166" s="69"/>
      <c r="AE166" s="82"/>
      <c r="AF166" s="69"/>
      <c r="AG166" s="82"/>
      <c r="AH166" s="82"/>
      <c r="AI166" s="82"/>
      <c r="AJ166" s="82"/>
      <c r="AK166" s="82"/>
      <c r="AL166" s="82"/>
      <c r="AM166" s="69"/>
    </row>
    <row r="167" spans="2:39" x14ac:dyDescent="0.3">
      <c r="AC167" s="69"/>
      <c r="AD167" s="69"/>
      <c r="AE167" s="82"/>
      <c r="AF167" s="69"/>
      <c r="AG167" s="82"/>
      <c r="AH167" s="82"/>
      <c r="AI167" s="82"/>
      <c r="AJ167" s="82"/>
      <c r="AK167" s="82"/>
      <c r="AL167" s="82"/>
      <c r="AM167" s="69"/>
    </row>
    <row r="168" spans="2:39" x14ac:dyDescent="0.3">
      <c r="AC168" s="69"/>
      <c r="AD168" s="69"/>
      <c r="AE168" s="82"/>
      <c r="AF168" s="69"/>
      <c r="AG168" s="82"/>
      <c r="AH168" s="82"/>
      <c r="AI168" s="82"/>
      <c r="AJ168" s="82"/>
      <c r="AK168" s="82"/>
      <c r="AL168" s="82"/>
      <c r="AM168" s="69"/>
    </row>
    <row r="169" spans="2:39" x14ac:dyDescent="0.3">
      <c r="AC169" s="69"/>
      <c r="AD169" s="69"/>
      <c r="AE169" s="82"/>
      <c r="AF169" s="69"/>
      <c r="AG169" s="82"/>
      <c r="AH169" s="82"/>
      <c r="AI169" s="82"/>
      <c r="AJ169" s="82"/>
      <c r="AK169" s="82"/>
      <c r="AL169" s="82"/>
      <c r="AM169" s="69"/>
    </row>
    <row r="170" spans="2:39" x14ac:dyDescent="0.3">
      <c r="AC170" s="69"/>
      <c r="AD170" s="69"/>
      <c r="AE170" s="82"/>
      <c r="AF170" s="69"/>
      <c r="AG170" s="82"/>
      <c r="AH170" s="82"/>
      <c r="AI170" s="82"/>
      <c r="AJ170" s="82"/>
      <c r="AK170" s="82"/>
      <c r="AL170" s="82"/>
      <c r="AM170" s="69"/>
    </row>
    <row r="171" spans="2:39" x14ac:dyDescent="0.3">
      <c r="AC171" s="69"/>
      <c r="AD171" s="69"/>
      <c r="AE171" s="82"/>
      <c r="AF171" s="69"/>
      <c r="AG171" s="82"/>
      <c r="AH171" s="82"/>
      <c r="AI171" s="82"/>
      <c r="AJ171" s="82"/>
      <c r="AK171" s="82"/>
      <c r="AL171" s="82"/>
      <c r="AM171" s="69"/>
    </row>
    <row r="172" spans="2:39" x14ac:dyDescent="0.3">
      <c r="AC172" s="69"/>
      <c r="AD172" s="69"/>
      <c r="AE172" s="82"/>
      <c r="AF172" s="69"/>
      <c r="AG172" s="82"/>
      <c r="AH172" s="82"/>
      <c r="AI172" s="82"/>
      <c r="AJ172" s="82"/>
      <c r="AK172" s="82"/>
      <c r="AL172" s="82"/>
      <c r="AM172" s="69"/>
    </row>
    <row r="173" spans="2:39" x14ac:dyDescent="0.3">
      <c r="AC173" s="69"/>
      <c r="AD173" s="69"/>
      <c r="AE173" s="82"/>
      <c r="AF173" s="69"/>
      <c r="AG173" s="82"/>
      <c r="AH173" s="82"/>
      <c r="AI173" s="82"/>
      <c r="AJ173" s="82"/>
      <c r="AK173" s="82"/>
      <c r="AL173" s="82"/>
      <c r="AM173" s="69"/>
    </row>
    <row r="174" spans="2:39" x14ac:dyDescent="0.3">
      <c r="AC174" s="69"/>
      <c r="AD174" s="69"/>
      <c r="AE174" s="82"/>
      <c r="AF174" s="69"/>
      <c r="AG174" s="82"/>
      <c r="AH174" s="82"/>
      <c r="AI174" s="82"/>
      <c r="AJ174" s="82"/>
      <c r="AK174" s="82"/>
      <c r="AL174" s="82"/>
      <c r="AM174" s="69"/>
    </row>
    <row r="175" spans="2:39" x14ac:dyDescent="0.3">
      <c r="AC175" s="69"/>
      <c r="AD175" s="69"/>
      <c r="AE175" s="82"/>
      <c r="AF175" s="69"/>
      <c r="AG175" s="82"/>
      <c r="AH175" s="82"/>
      <c r="AI175" s="82"/>
      <c r="AJ175" s="82"/>
      <c r="AK175" s="82"/>
      <c r="AL175" s="82"/>
      <c r="AM175" s="69"/>
    </row>
    <row r="176" spans="2:39" x14ac:dyDescent="0.3">
      <c r="AC176" s="69"/>
      <c r="AD176" s="69"/>
      <c r="AE176" s="82"/>
      <c r="AF176" s="69"/>
      <c r="AG176" s="82"/>
      <c r="AH176" s="82"/>
      <c r="AI176" s="82"/>
      <c r="AJ176" s="82"/>
      <c r="AK176" s="82"/>
      <c r="AL176" s="82"/>
      <c r="AM176" s="69"/>
    </row>
    <row r="177" spans="29:39" x14ac:dyDescent="0.3">
      <c r="AC177" s="69"/>
      <c r="AD177" s="69"/>
      <c r="AE177" s="82"/>
      <c r="AF177" s="69"/>
      <c r="AG177" s="82"/>
      <c r="AH177" s="82"/>
      <c r="AI177" s="82"/>
      <c r="AJ177" s="82"/>
      <c r="AK177" s="82"/>
      <c r="AL177" s="82"/>
      <c r="AM177" s="69"/>
    </row>
    <row r="178" spans="29:39" x14ac:dyDescent="0.3">
      <c r="AC178" s="69"/>
      <c r="AD178" s="69"/>
      <c r="AE178" s="82"/>
      <c r="AF178" s="69"/>
      <c r="AG178" s="82"/>
      <c r="AH178" s="82"/>
      <c r="AI178" s="82"/>
      <c r="AJ178" s="82"/>
      <c r="AK178" s="82"/>
      <c r="AL178" s="82"/>
      <c r="AM178" s="69"/>
    </row>
    <row r="179" spans="29:39" x14ac:dyDescent="0.3">
      <c r="AC179" s="69"/>
      <c r="AD179" s="69"/>
      <c r="AE179" s="82"/>
      <c r="AF179" s="69"/>
      <c r="AG179" s="82"/>
      <c r="AH179" s="82"/>
      <c r="AI179" s="82"/>
      <c r="AJ179" s="82"/>
      <c r="AK179" s="82"/>
      <c r="AL179" s="82"/>
      <c r="AM179" s="69"/>
    </row>
    <row r="180" spans="29:39" x14ac:dyDescent="0.3">
      <c r="AC180" s="69"/>
      <c r="AD180" s="69"/>
      <c r="AE180" s="82"/>
      <c r="AF180" s="69"/>
      <c r="AG180" s="82"/>
      <c r="AH180" s="82"/>
      <c r="AI180" s="82"/>
      <c r="AJ180" s="82"/>
      <c r="AK180" s="82"/>
      <c r="AL180" s="82"/>
      <c r="AM180" s="69"/>
    </row>
    <row r="181" spans="29:39" x14ac:dyDescent="0.3">
      <c r="AC181" s="69"/>
      <c r="AD181" s="69"/>
      <c r="AE181" s="82"/>
      <c r="AF181" s="69"/>
      <c r="AG181" s="82"/>
      <c r="AH181" s="82"/>
      <c r="AI181" s="82"/>
      <c r="AJ181" s="82"/>
      <c r="AK181" s="82"/>
      <c r="AL181" s="82"/>
      <c r="AM181" s="69"/>
    </row>
    <row r="182" spans="29:39" x14ac:dyDescent="0.3">
      <c r="AC182" s="69"/>
      <c r="AD182" s="69"/>
      <c r="AE182" s="82"/>
      <c r="AF182" s="69"/>
      <c r="AG182" s="82"/>
      <c r="AH182" s="82"/>
      <c r="AI182" s="82"/>
      <c r="AJ182" s="82"/>
      <c r="AK182" s="82"/>
      <c r="AL182" s="82"/>
      <c r="AM182" s="69"/>
    </row>
    <row r="183" spans="29:39" x14ac:dyDescent="0.3">
      <c r="AC183" s="69"/>
      <c r="AD183" s="69"/>
      <c r="AE183" s="82"/>
      <c r="AF183" s="69"/>
      <c r="AG183" s="82"/>
      <c r="AH183" s="82"/>
      <c r="AI183" s="82"/>
      <c r="AJ183" s="82"/>
      <c r="AK183" s="82"/>
      <c r="AL183" s="82"/>
      <c r="AM183" s="69"/>
    </row>
    <row r="184" spans="29:39" x14ac:dyDescent="0.3">
      <c r="AC184" s="69"/>
      <c r="AD184" s="69"/>
      <c r="AE184" s="82"/>
      <c r="AF184" s="69"/>
      <c r="AG184" s="82"/>
      <c r="AH184" s="82"/>
      <c r="AI184" s="82"/>
      <c r="AJ184" s="82"/>
      <c r="AK184" s="82"/>
      <c r="AL184" s="82"/>
      <c r="AM184" s="69"/>
    </row>
    <row r="185" spans="29:39" x14ac:dyDescent="0.3">
      <c r="AC185" s="69"/>
      <c r="AD185" s="69"/>
      <c r="AE185" s="82"/>
      <c r="AF185" s="69"/>
      <c r="AG185" s="82"/>
      <c r="AH185" s="82"/>
      <c r="AI185" s="82"/>
      <c r="AJ185" s="82"/>
      <c r="AK185" s="82"/>
      <c r="AL185" s="82"/>
      <c r="AM185" s="69"/>
    </row>
    <row r="186" spans="29:39" x14ac:dyDescent="0.3">
      <c r="AC186" s="69"/>
      <c r="AD186" s="69"/>
      <c r="AE186" s="82"/>
      <c r="AF186" s="69"/>
      <c r="AG186" s="82"/>
      <c r="AH186" s="82"/>
      <c r="AI186" s="82"/>
      <c r="AJ186" s="82"/>
      <c r="AK186" s="82"/>
      <c r="AL186" s="82"/>
      <c r="AM186" s="69"/>
    </row>
    <row r="187" spans="29:39" x14ac:dyDescent="0.3">
      <c r="AC187" s="69"/>
      <c r="AD187" s="69"/>
      <c r="AE187" s="82"/>
      <c r="AF187" s="69"/>
      <c r="AG187" s="82"/>
      <c r="AH187" s="82"/>
      <c r="AI187" s="82"/>
      <c r="AJ187" s="82"/>
      <c r="AK187" s="82"/>
      <c r="AL187" s="82"/>
      <c r="AM187" s="69"/>
    </row>
    <row r="188" spans="29:39" x14ac:dyDescent="0.3">
      <c r="AC188" s="69"/>
      <c r="AD188" s="69"/>
      <c r="AE188" s="82"/>
      <c r="AF188" s="69"/>
      <c r="AG188" s="82"/>
      <c r="AH188" s="82"/>
      <c r="AI188" s="82"/>
      <c r="AJ188" s="82"/>
      <c r="AK188" s="82"/>
      <c r="AL188" s="82"/>
      <c r="AM188" s="69"/>
    </row>
    <row r="189" spans="29:39" x14ac:dyDescent="0.3">
      <c r="AC189" s="69"/>
      <c r="AD189" s="69"/>
      <c r="AE189" s="82"/>
      <c r="AF189" s="69"/>
      <c r="AG189" s="82"/>
      <c r="AH189" s="82"/>
      <c r="AI189" s="82"/>
      <c r="AJ189" s="82"/>
      <c r="AK189" s="82"/>
      <c r="AL189" s="82"/>
      <c r="AM189" s="69"/>
    </row>
    <row r="190" spans="29:39" x14ac:dyDescent="0.3">
      <c r="AC190" s="69"/>
      <c r="AD190" s="69"/>
      <c r="AE190" s="82"/>
      <c r="AF190" s="69"/>
      <c r="AG190" s="82"/>
      <c r="AH190" s="82"/>
      <c r="AI190" s="82"/>
      <c r="AJ190" s="82"/>
      <c r="AK190" s="82"/>
      <c r="AL190" s="82"/>
      <c r="AM190" s="69"/>
    </row>
    <row r="191" spans="29:39" x14ac:dyDescent="0.3">
      <c r="AC191" s="69"/>
      <c r="AD191" s="69"/>
      <c r="AE191" s="82"/>
      <c r="AF191" s="69"/>
      <c r="AG191" s="82"/>
      <c r="AH191" s="82"/>
      <c r="AI191" s="82"/>
      <c r="AJ191" s="82"/>
      <c r="AK191" s="82"/>
      <c r="AL191" s="82"/>
      <c r="AM191" s="69"/>
    </row>
    <row r="192" spans="29:39" x14ac:dyDescent="0.3">
      <c r="AC192" s="69"/>
      <c r="AD192" s="69"/>
      <c r="AE192" s="82"/>
      <c r="AF192" s="69"/>
      <c r="AG192" s="82"/>
      <c r="AH192" s="82"/>
      <c r="AI192" s="82"/>
      <c r="AJ192" s="82"/>
      <c r="AK192" s="82"/>
      <c r="AL192" s="82"/>
      <c r="AM192" s="69"/>
    </row>
    <row r="193" spans="29:39" x14ac:dyDescent="0.3">
      <c r="AC193" s="69"/>
      <c r="AD193" s="69"/>
      <c r="AE193" s="82"/>
      <c r="AF193" s="69"/>
      <c r="AG193" s="82"/>
      <c r="AH193" s="82"/>
      <c r="AI193" s="82"/>
      <c r="AJ193" s="82"/>
      <c r="AK193" s="82"/>
      <c r="AL193" s="82"/>
      <c r="AM193" s="69"/>
    </row>
    <row r="194" spans="29:39" x14ac:dyDescent="0.3">
      <c r="AC194" s="69"/>
      <c r="AD194" s="69"/>
      <c r="AE194" s="82"/>
      <c r="AF194" s="69"/>
      <c r="AG194" s="82"/>
      <c r="AH194" s="82"/>
      <c r="AI194" s="82"/>
      <c r="AJ194" s="82"/>
      <c r="AK194" s="82"/>
      <c r="AL194" s="82"/>
      <c r="AM194" s="69"/>
    </row>
    <row r="195" spans="29:39" x14ac:dyDescent="0.3">
      <c r="AC195" s="69"/>
      <c r="AD195" s="69"/>
      <c r="AE195" s="82"/>
      <c r="AF195" s="69"/>
      <c r="AG195" s="82"/>
      <c r="AH195" s="82"/>
      <c r="AI195" s="82"/>
      <c r="AJ195" s="82"/>
      <c r="AK195" s="82"/>
      <c r="AL195" s="82"/>
      <c r="AM195" s="69"/>
    </row>
    <row r="196" spans="29:39" x14ac:dyDescent="0.3">
      <c r="AC196" s="69"/>
      <c r="AD196" s="69"/>
      <c r="AE196" s="82"/>
      <c r="AF196" s="69"/>
      <c r="AG196" s="82"/>
      <c r="AH196" s="82"/>
      <c r="AI196" s="82"/>
      <c r="AJ196" s="82"/>
      <c r="AK196" s="82"/>
      <c r="AL196" s="82"/>
      <c r="AM196" s="69"/>
    </row>
    <row r="197" spans="29:39" x14ac:dyDescent="0.3">
      <c r="AC197" s="69"/>
      <c r="AD197" s="69"/>
      <c r="AE197" s="82"/>
      <c r="AF197" s="69"/>
      <c r="AG197" s="82"/>
      <c r="AH197" s="82"/>
      <c r="AI197" s="82"/>
      <c r="AJ197" s="82"/>
      <c r="AK197" s="82"/>
      <c r="AL197" s="82"/>
      <c r="AM197" s="69"/>
    </row>
    <row r="198" spans="29:39" x14ac:dyDescent="0.3">
      <c r="AC198" s="69"/>
      <c r="AD198" s="69"/>
      <c r="AE198" s="82"/>
      <c r="AF198" s="69"/>
      <c r="AG198" s="82"/>
      <c r="AH198" s="82"/>
      <c r="AI198" s="82"/>
      <c r="AJ198" s="82"/>
      <c r="AK198" s="82"/>
      <c r="AL198" s="82"/>
      <c r="AM198" s="69"/>
    </row>
    <row r="199" spans="29:39" x14ac:dyDescent="0.3">
      <c r="AC199" s="69"/>
      <c r="AD199" s="69"/>
      <c r="AE199" s="82"/>
      <c r="AF199" s="69"/>
      <c r="AG199" s="82"/>
      <c r="AH199" s="82"/>
      <c r="AI199" s="82"/>
      <c r="AJ199" s="82"/>
      <c r="AK199" s="82"/>
      <c r="AL199" s="82"/>
      <c r="AM199" s="69"/>
    </row>
    <row r="200" spans="29:39" x14ac:dyDescent="0.3">
      <c r="AC200" s="69"/>
      <c r="AD200" s="69"/>
      <c r="AE200" s="82"/>
      <c r="AF200" s="69"/>
      <c r="AG200" s="82"/>
      <c r="AH200" s="82"/>
      <c r="AI200" s="82"/>
      <c r="AJ200" s="82"/>
      <c r="AK200" s="82"/>
      <c r="AL200" s="82"/>
      <c r="AM200" s="69"/>
    </row>
    <row r="201" spans="29:39" x14ac:dyDescent="0.3">
      <c r="AC201" s="69"/>
      <c r="AD201" s="69"/>
      <c r="AE201" s="82"/>
      <c r="AF201" s="69"/>
      <c r="AG201" s="82"/>
      <c r="AH201" s="82"/>
      <c r="AI201" s="82"/>
      <c r="AJ201" s="82"/>
      <c r="AK201" s="82"/>
      <c r="AL201" s="82"/>
      <c r="AM201" s="69"/>
    </row>
    <row r="202" spans="29:39" x14ac:dyDescent="0.3">
      <c r="AC202" s="69"/>
      <c r="AD202" s="69"/>
      <c r="AE202" s="82"/>
      <c r="AF202" s="69"/>
      <c r="AG202" s="82"/>
      <c r="AH202" s="82"/>
      <c r="AI202" s="82"/>
      <c r="AJ202" s="82"/>
      <c r="AK202" s="82"/>
      <c r="AL202" s="82"/>
      <c r="AM202" s="69"/>
    </row>
    <row r="203" spans="29:39" x14ac:dyDescent="0.3">
      <c r="AC203" s="69"/>
      <c r="AD203" s="69"/>
      <c r="AE203" s="82"/>
      <c r="AF203" s="69"/>
      <c r="AG203" s="82"/>
      <c r="AH203" s="82"/>
      <c r="AI203" s="82"/>
      <c r="AJ203" s="82"/>
      <c r="AK203" s="82"/>
      <c r="AL203" s="82"/>
      <c r="AM203" s="69"/>
    </row>
    <row r="204" spans="29:39" x14ac:dyDescent="0.3">
      <c r="AC204" s="69"/>
      <c r="AD204" s="69"/>
      <c r="AE204" s="82"/>
      <c r="AF204" s="69"/>
      <c r="AG204" s="82"/>
      <c r="AH204" s="82"/>
      <c r="AI204" s="82"/>
      <c r="AJ204" s="82"/>
      <c r="AK204" s="82"/>
      <c r="AL204" s="82"/>
      <c r="AM204" s="69"/>
    </row>
    <row r="205" spans="29:39" x14ac:dyDescent="0.3">
      <c r="AC205" s="69"/>
      <c r="AD205" s="69"/>
      <c r="AE205" s="82"/>
      <c r="AF205" s="69"/>
      <c r="AG205" s="82"/>
      <c r="AH205" s="82"/>
      <c r="AI205" s="82"/>
      <c r="AJ205" s="82"/>
      <c r="AK205" s="82"/>
      <c r="AL205" s="82"/>
      <c r="AM205" s="69"/>
    </row>
    <row r="206" spans="29:39" x14ac:dyDescent="0.3">
      <c r="AC206" s="69"/>
      <c r="AD206" s="69"/>
      <c r="AE206" s="82"/>
      <c r="AF206" s="69"/>
      <c r="AG206" s="82"/>
      <c r="AH206" s="82"/>
      <c r="AI206" s="82"/>
      <c r="AJ206" s="82"/>
      <c r="AK206" s="82"/>
      <c r="AL206" s="82"/>
      <c r="AM206" s="69"/>
    </row>
    <row r="207" spans="29:39" x14ac:dyDescent="0.3">
      <c r="AC207" s="69"/>
      <c r="AD207" s="69"/>
      <c r="AE207" s="82"/>
      <c r="AF207" s="69"/>
      <c r="AG207" s="82"/>
      <c r="AH207" s="82"/>
      <c r="AI207" s="82"/>
      <c r="AJ207" s="82"/>
      <c r="AK207" s="82"/>
      <c r="AL207" s="82"/>
      <c r="AM207" s="69"/>
    </row>
    <row r="208" spans="29:39" x14ac:dyDescent="0.3">
      <c r="AC208" s="69"/>
      <c r="AD208" s="69"/>
      <c r="AE208" s="82"/>
      <c r="AF208" s="69"/>
      <c r="AG208" s="82"/>
      <c r="AH208" s="82"/>
      <c r="AI208" s="82"/>
      <c r="AJ208" s="82"/>
      <c r="AK208" s="82"/>
      <c r="AL208" s="82"/>
      <c r="AM208" s="69"/>
    </row>
    <row r="209" spans="29:39" x14ac:dyDescent="0.3">
      <c r="AC209" s="69"/>
      <c r="AD209" s="69"/>
      <c r="AE209" s="82"/>
      <c r="AF209" s="69"/>
      <c r="AG209" s="82"/>
      <c r="AH209" s="82"/>
      <c r="AI209" s="82"/>
      <c r="AJ209" s="82"/>
      <c r="AK209" s="82"/>
      <c r="AL209" s="82"/>
      <c r="AM209" s="69"/>
    </row>
    <row r="210" spans="29:39" x14ac:dyDescent="0.3">
      <c r="AC210" s="69"/>
      <c r="AD210" s="69"/>
      <c r="AE210" s="82"/>
      <c r="AF210" s="69"/>
      <c r="AG210" s="82"/>
      <c r="AH210" s="82"/>
      <c r="AI210" s="82"/>
      <c r="AJ210" s="82"/>
      <c r="AK210" s="82"/>
      <c r="AL210" s="82"/>
      <c r="AM210" s="69"/>
    </row>
    <row r="211" spans="29:39" x14ac:dyDescent="0.3">
      <c r="AC211" s="69"/>
      <c r="AD211" s="69"/>
      <c r="AE211" s="82"/>
      <c r="AF211" s="69"/>
      <c r="AG211" s="82"/>
      <c r="AH211" s="82"/>
      <c r="AI211" s="82"/>
      <c r="AJ211" s="82"/>
      <c r="AK211" s="82"/>
      <c r="AL211" s="82"/>
      <c r="AM211" s="69"/>
    </row>
    <row r="212" spans="29:39" x14ac:dyDescent="0.3">
      <c r="AC212" s="69"/>
      <c r="AD212" s="69"/>
      <c r="AE212" s="82"/>
      <c r="AF212" s="69"/>
      <c r="AG212" s="82"/>
      <c r="AH212" s="82"/>
      <c r="AI212" s="82"/>
      <c r="AJ212" s="82"/>
      <c r="AK212" s="82"/>
      <c r="AL212" s="82"/>
      <c r="AM212" s="69"/>
    </row>
    <row r="213" spans="29:39" x14ac:dyDescent="0.3">
      <c r="AC213" s="69"/>
      <c r="AD213" s="69"/>
      <c r="AE213" s="82"/>
      <c r="AF213" s="69"/>
      <c r="AG213" s="82"/>
      <c r="AH213" s="82"/>
      <c r="AI213" s="82"/>
      <c r="AJ213" s="82"/>
      <c r="AK213" s="82"/>
      <c r="AL213" s="82"/>
      <c r="AM213" s="69"/>
    </row>
    <row r="214" spans="29:39" x14ac:dyDescent="0.3">
      <c r="AC214" s="69"/>
      <c r="AD214" s="69"/>
      <c r="AE214" s="82"/>
      <c r="AF214" s="69"/>
      <c r="AG214" s="82"/>
      <c r="AH214" s="82"/>
      <c r="AI214" s="82"/>
      <c r="AJ214" s="82"/>
      <c r="AK214" s="82"/>
      <c r="AL214" s="82"/>
      <c r="AM214" s="69"/>
    </row>
    <row r="215" spans="29:39" x14ac:dyDescent="0.3">
      <c r="AC215" s="69"/>
      <c r="AD215" s="69"/>
      <c r="AE215" s="82"/>
      <c r="AF215" s="69"/>
      <c r="AG215" s="82"/>
      <c r="AH215" s="82"/>
      <c r="AI215" s="82"/>
      <c r="AJ215" s="82"/>
      <c r="AK215" s="82"/>
      <c r="AL215" s="82"/>
      <c r="AM215" s="69"/>
    </row>
    <row r="216" spans="29:39" x14ac:dyDescent="0.3">
      <c r="AC216" s="69"/>
      <c r="AD216" s="69"/>
      <c r="AE216" s="82"/>
      <c r="AF216" s="69"/>
      <c r="AG216" s="82"/>
      <c r="AH216" s="82"/>
      <c r="AI216" s="82"/>
      <c r="AJ216" s="82"/>
      <c r="AK216" s="82"/>
      <c r="AL216" s="82"/>
      <c r="AM216" s="69"/>
    </row>
    <row r="217" spans="29:39" x14ac:dyDescent="0.3">
      <c r="AC217" s="69"/>
      <c r="AD217" s="69"/>
      <c r="AE217" s="82"/>
      <c r="AF217" s="69"/>
      <c r="AG217" s="82"/>
      <c r="AH217" s="82"/>
      <c r="AI217" s="82"/>
      <c r="AJ217" s="82"/>
      <c r="AK217" s="82"/>
      <c r="AL217" s="82"/>
      <c r="AM217" s="69"/>
    </row>
    <row r="218" spans="29:39" x14ac:dyDescent="0.3">
      <c r="AC218" s="69"/>
      <c r="AD218" s="69"/>
      <c r="AE218" s="82"/>
      <c r="AF218" s="69"/>
      <c r="AG218" s="82"/>
      <c r="AH218" s="82"/>
      <c r="AI218" s="82"/>
      <c r="AJ218" s="82"/>
      <c r="AK218" s="82"/>
      <c r="AL218" s="82"/>
      <c r="AM218" s="69"/>
    </row>
    <row r="219" spans="29:39" x14ac:dyDescent="0.3">
      <c r="AC219" s="69"/>
      <c r="AD219" s="69"/>
      <c r="AE219" s="82"/>
      <c r="AF219" s="69"/>
      <c r="AG219" s="82"/>
      <c r="AH219" s="82"/>
      <c r="AI219" s="82"/>
      <c r="AJ219" s="82"/>
      <c r="AK219" s="82"/>
      <c r="AL219" s="82"/>
      <c r="AM219" s="69"/>
    </row>
    <row r="220" spans="29:39" x14ac:dyDescent="0.3">
      <c r="AC220" s="69"/>
      <c r="AD220" s="69"/>
      <c r="AE220" s="82"/>
      <c r="AF220" s="69"/>
      <c r="AG220" s="82"/>
      <c r="AH220" s="82"/>
      <c r="AI220" s="82"/>
      <c r="AJ220" s="82"/>
      <c r="AK220" s="82"/>
      <c r="AL220" s="82"/>
      <c r="AM220" s="69"/>
    </row>
    <row r="221" spans="29:39" x14ac:dyDescent="0.3">
      <c r="AC221" s="69"/>
      <c r="AD221" s="69"/>
      <c r="AE221" s="82"/>
      <c r="AF221" s="69"/>
      <c r="AG221" s="82"/>
      <c r="AH221" s="82"/>
      <c r="AI221" s="82"/>
      <c r="AJ221" s="82"/>
      <c r="AK221" s="82"/>
      <c r="AL221" s="82"/>
      <c r="AM221" s="69"/>
    </row>
    <row r="222" spans="29:39" x14ac:dyDescent="0.3">
      <c r="AC222" s="69"/>
      <c r="AD222" s="69"/>
      <c r="AE222" s="82"/>
      <c r="AF222" s="69"/>
      <c r="AG222" s="82"/>
      <c r="AH222" s="82"/>
      <c r="AI222" s="82"/>
      <c r="AJ222" s="82"/>
      <c r="AK222" s="82"/>
      <c r="AL222" s="82"/>
      <c r="AM222" s="69"/>
    </row>
    <row r="223" spans="29:39" x14ac:dyDescent="0.3">
      <c r="AC223" s="69"/>
      <c r="AD223" s="69"/>
      <c r="AE223" s="82"/>
      <c r="AF223" s="69"/>
      <c r="AG223" s="82"/>
      <c r="AH223" s="82"/>
      <c r="AI223" s="82"/>
      <c r="AJ223" s="82"/>
      <c r="AK223" s="82"/>
      <c r="AL223" s="82"/>
      <c r="AM223" s="69"/>
    </row>
    <row r="224" spans="29:39" x14ac:dyDescent="0.3">
      <c r="AC224" s="69"/>
      <c r="AD224" s="69"/>
      <c r="AE224" s="82"/>
      <c r="AF224" s="69"/>
      <c r="AG224" s="82"/>
      <c r="AH224" s="82"/>
      <c r="AI224" s="82"/>
      <c r="AJ224" s="82"/>
      <c r="AK224" s="82"/>
      <c r="AL224" s="82"/>
      <c r="AM224" s="69"/>
    </row>
    <row r="225" spans="29:39" x14ac:dyDescent="0.3">
      <c r="AC225" s="69"/>
      <c r="AD225" s="69"/>
      <c r="AE225" s="82"/>
      <c r="AF225" s="69"/>
      <c r="AG225" s="82"/>
      <c r="AH225" s="82"/>
      <c r="AI225" s="82"/>
      <c r="AJ225" s="82"/>
      <c r="AK225" s="82"/>
      <c r="AL225" s="82"/>
      <c r="AM225" s="69"/>
    </row>
    <row r="226" spans="29:39" x14ac:dyDescent="0.3">
      <c r="AC226" s="69"/>
      <c r="AD226" s="69"/>
      <c r="AE226" s="82"/>
      <c r="AF226" s="69"/>
      <c r="AG226" s="82"/>
      <c r="AH226" s="82"/>
      <c r="AI226" s="82"/>
      <c r="AJ226" s="82"/>
      <c r="AK226" s="82"/>
      <c r="AL226" s="82"/>
      <c r="AM226" s="69"/>
    </row>
    <row r="227" spans="29:39" x14ac:dyDescent="0.3">
      <c r="AC227" s="69"/>
      <c r="AD227" s="69"/>
      <c r="AE227" s="82"/>
      <c r="AF227" s="69"/>
      <c r="AG227" s="82"/>
      <c r="AH227" s="82"/>
      <c r="AI227" s="82"/>
      <c r="AJ227" s="82"/>
      <c r="AK227" s="82"/>
      <c r="AL227" s="82"/>
      <c r="AM227" s="69"/>
    </row>
    <row r="228" spans="29:39" x14ac:dyDescent="0.3">
      <c r="AC228" s="69"/>
      <c r="AD228" s="69"/>
      <c r="AE228" s="82"/>
      <c r="AF228" s="69"/>
      <c r="AG228" s="82"/>
      <c r="AH228" s="82"/>
      <c r="AI228" s="82"/>
      <c r="AJ228" s="82"/>
      <c r="AK228" s="82"/>
      <c r="AL228" s="82"/>
      <c r="AM228" s="69"/>
    </row>
    <row r="229" spans="29:39" x14ac:dyDescent="0.3">
      <c r="AC229" s="69"/>
      <c r="AD229" s="69"/>
      <c r="AE229" s="82"/>
      <c r="AF229" s="69"/>
      <c r="AG229" s="82"/>
      <c r="AH229" s="82"/>
      <c r="AI229" s="82"/>
      <c r="AJ229" s="82"/>
      <c r="AK229" s="82"/>
      <c r="AL229" s="82"/>
      <c r="AM229" s="69"/>
    </row>
    <row r="230" spans="29:39" x14ac:dyDescent="0.3">
      <c r="AC230" s="69"/>
      <c r="AD230" s="69"/>
      <c r="AE230" s="82"/>
      <c r="AF230" s="69"/>
      <c r="AG230" s="82"/>
      <c r="AH230" s="82"/>
      <c r="AI230" s="82"/>
      <c r="AJ230" s="82"/>
      <c r="AK230" s="82"/>
      <c r="AL230" s="82"/>
      <c r="AM230" s="69"/>
    </row>
    <row r="231" spans="29:39" x14ac:dyDescent="0.3">
      <c r="AC231" s="69"/>
      <c r="AD231" s="69"/>
      <c r="AE231" s="82"/>
      <c r="AF231" s="69"/>
      <c r="AG231" s="82"/>
      <c r="AH231" s="82"/>
      <c r="AI231" s="82"/>
      <c r="AJ231" s="82"/>
      <c r="AK231" s="82"/>
      <c r="AL231" s="82"/>
      <c r="AM231" s="69"/>
    </row>
    <row r="232" spans="29:39" x14ac:dyDescent="0.3">
      <c r="AC232" s="69"/>
      <c r="AD232" s="69"/>
      <c r="AE232" s="82"/>
      <c r="AF232" s="69"/>
      <c r="AG232" s="82"/>
      <c r="AH232" s="82"/>
      <c r="AI232" s="82"/>
      <c r="AJ232" s="82"/>
      <c r="AK232" s="82"/>
      <c r="AL232" s="82"/>
      <c r="AM232" s="69"/>
    </row>
    <row r="233" spans="29:39" x14ac:dyDescent="0.3">
      <c r="AC233" s="69"/>
      <c r="AD233" s="69"/>
      <c r="AE233" s="82"/>
      <c r="AF233" s="69"/>
      <c r="AG233" s="82"/>
      <c r="AH233" s="82"/>
      <c r="AI233" s="82"/>
      <c r="AJ233" s="82"/>
      <c r="AK233" s="82"/>
      <c r="AL233" s="82"/>
      <c r="AM233" s="69"/>
    </row>
    <row r="234" spans="29:39" x14ac:dyDescent="0.3">
      <c r="AC234" s="69"/>
      <c r="AD234" s="69"/>
      <c r="AE234" s="82"/>
      <c r="AF234" s="69"/>
      <c r="AG234" s="82"/>
      <c r="AH234" s="82"/>
      <c r="AI234" s="82"/>
      <c r="AJ234" s="82"/>
      <c r="AK234" s="82"/>
      <c r="AL234" s="82"/>
      <c r="AM234" s="69"/>
    </row>
    <row r="235" spans="29:39" x14ac:dyDescent="0.3">
      <c r="AC235" s="69"/>
      <c r="AD235" s="69"/>
      <c r="AE235" s="82"/>
      <c r="AF235" s="69"/>
      <c r="AG235" s="82"/>
      <c r="AH235" s="82"/>
      <c r="AI235" s="82"/>
      <c r="AJ235" s="82"/>
      <c r="AK235" s="82"/>
      <c r="AL235" s="82"/>
      <c r="AM235" s="69"/>
    </row>
    <row r="236" spans="29:39" x14ac:dyDescent="0.3">
      <c r="AC236" s="69"/>
      <c r="AD236" s="69"/>
      <c r="AE236" s="82"/>
      <c r="AF236" s="69"/>
      <c r="AG236" s="82"/>
      <c r="AH236" s="82"/>
      <c r="AI236" s="82"/>
      <c r="AJ236" s="82"/>
      <c r="AK236" s="82"/>
      <c r="AL236" s="82"/>
      <c r="AM236" s="69"/>
    </row>
    <row r="237" spans="29:39" x14ac:dyDescent="0.3">
      <c r="AC237" s="69"/>
      <c r="AD237" s="69"/>
      <c r="AE237" s="82"/>
      <c r="AF237" s="69"/>
      <c r="AG237" s="82"/>
      <c r="AH237" s="82"/>
      <c r="AI237" s="82"/>
      <c r="AJ237" s="82"/>
      <c r="AK237" s="82"/>
      <c r="AL237" s="82"/>
      <c r="AM237" s="69"/>
    </row>
    <row r="238" spans="29:39" x14ac:dyDescent="0.3">
      <c r="AC238" s="69"/>
      <c r="AD238" s="69"/>
      <c r="AE238" s="82"/>
      <c r="AF238" s="69"/>
      <c r="AG238" s="82"/>
      <c r="AH238" s="82"/>
      <c r="AI238" s="82"/>
      <c r="AJ238" s="82"/>
      <c r="AK238" s="82"/>
      <c r="AL238" s="82"/>
      <c r="AM238" s="69"/>
    </row>
    <row r="239" spans="29:39" x14ac:dyDescent="0.3">
      <c r="AC239" s="69"/>
      <c r="AD239" s="69"/>
      <c r="AE239" s="82"/>
      <c r="AF239" s="69"/>
      <c r="AG239" s="82"/>
      <c r="AH239" s="82"/>
      <c r="AI239" s="82"/>
      <c r="AJ239" s="82"/>
      <c r="AK239" s="82"/>
      <c r="AL239" s="82"/>
      <c r="AM239" s="69"/>
    </row>
    <row r="240" spans="29:39" x14ac:dyDescent="0.3">
      <c r="AC240" s="69"/>
      <c r="AD240" s="69"/>
      <c r="AE240" s="82"/>
      <c r="AF240" s="69"/>
      <c r="AG240" s="82"/>
      <c r="AH240" s="82"/>
      <c r="AI240" s="82"/>
      <c r="AJ240" s="82"/>
      <c r="AK240" s="82"/>
      <c r="AL240" s="82"/>
      <c r="AM240" s="69"/>
    </row>
    <row r="241" spans="29:39" x14ac:dyDescent="0.3">
      <c r="AC241" s="69"/>
      <c r="AD241" s="69"/>
      <c r="AE241" s="82"/>
      <c r="AF241" s="69"/>
      <c r="AG241" s="82"/>
      <c r="AH241" s="82"/>
      <c r="AI241" s="82"/>
      <c r="AJ241" s="82"/>
      <c r="AK241" s="82"/>
      <c r="AL241" s="82"/>
      <c r="AM241" s="69"/>
    </row>
    <row r="242" spans="29:39" x14ac:dyDescent="0.3">
      <c r="AC242" s="69"/>
      <c r="AD242" s="69"/>
      <c r="AE242" s="82"/>
      <c r="AF242" s="69"/>
      <c r="AG242" s="82"/>
      <c r="AH242" s="82"/>
      <c r="AI242" s="82"/>
      <c r="AJ242" s="82"/>
      <c r="AK242" s="82"/>
      <c r="AL242" s="82"/>
      <c r="AM242" s="69"/>
    </row>
    <row r="243" spans="29:39" x14ac:dyDescent="0.3">
      <c r="AC243" s="69"/>
      <c r="AD243" s="69"/>
      <c r="AE243" s="82"/>
      <c r="AF243" s="69"/>
      <c r="AG243" s="82"/>
      <c r="AH243" s="82"/>
      <c r="AI243" s="82"/>
      <c r="AJ243" s="82"/>
      <c r="AK243" s="82"/>
      <c r="AL243" s="82"/>
      <c r="AM243" s="69"/>
    </row>
    <row r="244" spans="29:39" x14ac:dyDescent="0.3">
      <c r="AC244" s="69"/>
      <c r="AD244" s="69"/>
      <c r="AE244" s="82"/>
      <c r="AF244" s="69"/>
      <c r="AG244" s="82"/>
      <c r="AH244" s="82"/>
      <c r="AI244" s="82"/>
      <c r="AJ244" s="82"/>
      <c r="AK244" s="82"/>
      <c r="AL244" s="82"/>
      <c r="AM244" s="69"/>
    </row>
    <row r="245" spans="29:39" x14ac:dyDescent="0.3">
      <c r="AC245" s="69"/>
      <c r="AD245" s="69"/>
      <c r="AE245" s="82"/>
      <c r="AF245" s="69"/>
      <c r="AG245" s="82"/>
      <c r="AH245" s="82"/>
      <c r="AI245" s="82"/>
      <c r="AJ245" s="82"/>
      <c r="AK245" s="82"/>
      <c r="AL245" s="82"/>
      <c r="AM245" s="69"/>
    </row>
    <row r="246" spans="29:39" x14ac:dyDescent="0.3">
      <c r="AC246" s="69"/>
      <c r="AD246" s="69"/>
      <c r="AE246" s="82"/>
      <c r="AF246" s="69"/>
      <c r="AG246" s="82"/>
      <c r="AH246" s="82"/>
      <c r="AI246" s="82"/>
      <c r="AJ246" s="82"/>
      <c r="AK246" s="82"/>
      <c r="AL246" s="82"/>
      <c r="AM246" s="69"/>
    </row>
  </sheetData>
  <mergeCells count="12">
    <mergeCell ref="G9:H9"/>
    <mergeCell ref="I9:J9"/>
    <mergeCell ref="K9:L9"/>
    <mergeCell ref="G23:H23"/>
    <mergeCell ref="I23:J23"/>
    <mergeCell ref="K23:L23"/>
    <mergeCell ref="G36:H36"/>
    <mergeCell ref="I36:J36"/>
    <mergeCell ref="K36:L36"/>
    <mergeCell ref="G47:H47"/>
    <mergeCell ref="I47:J47"/>
    <mergeCell ref="K47:L47"/>
  </mergeCells>
  <printOptions horizontalCentered="1" verticalCentered="1"/>
  <pageMargins left="0.7" right="0.7" top="0.75" bottom="0.75" header="0.3" footer="0.3"/>
  <pageSetup scale="7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N40"/>
  <sheetViews>
    <sheetView topLeftCell="A12" workbookViewId="0">
      <selection activeCell="P28" sqref="P28"/>
    </sheetView>
  </sheetViews>
  <sheetFormatPr defaultRowHeight="14.4" x14ac:dyDescent="0.3"/>
  <cols>
    <col min="1" max="1" width="15.88671875" bestFit="1" customWidth="1"/>
    <col min="2" max="2" width="17.33203125" bestFit="1" customWidth="1"/>
    <col min="5" max="5" width="16.5546875" bestFit="1" customWidth="1"/>
    <col min="9" max="9" width="1.6640625" customWidth="1"/>
    <col min="12" max="12" width="1.6640625" customWidth="1"/>
  </cols>
  <sheetData>
    <row r="8" spans="1:14" x14ac:dyDescent="0.3">
      <c r="J8" s="32" t="s">
        <v>109</v>
      </c>
      <c r="K8" s="32"/>
      <c r="M8" s="32" t="s">
        <v>110</v>
      </c>
      <c r="N8" s="32"/>
    </row>
    <row r="9" spans="1:14" x14ac:dyDescent="0.3">
      <c r="G9" s="32" t="s">
        <v>108</v>
      </c>
      <c r="H9" s="32"/>
      <c r="J9" s="32" t="s">
        <v>111</v>
      </c>
      <c r="K9" s="32"/>
      <c r="M9" s="32" t="s">
        <v>111</v>
      </c>
      <c r="N9" s="32"/>
    </row>
    <row r="10" spans="1:14" ht="18" x14ac:dyDescent="0.35">
      <c r="A10" s="3" t="s">
        <v>0</v>
      </c>
      <c r="B10" s="3" t="s">
        <v>62</v>
      </c>
      <c r="C10" s="30" t="s">
        <v>17</v>
      </c>
      <c r="D10" s="30" t="s">
        <v>107</v>
      </c>
      <c r="E10" s="30" t="s">
        <v>1</v>
      </c>
      <c r="F10" s="30" t="s">
        <v>27</v>
      </c>
      <c r="G10" s="30" t="s">
        <v>8</v>
      </c>
      <c r="H10" s="30" t="s">
        <v>9</v>
      </c>
      <c r="I10" s="33"/>
      <c r="J10" s="30" t="s">
        <v>8</v>
      </c>
      <c r="K10" s="30" t="s">
        <v>9</v>
      </c>
      <c r="L10" s="33"/>
      <c r="M10" s="30" t="s">
        <v>8</v>
      </c>
      <c r="N10" s="30" t="s">
        <v>9</v>
      </c>
    </row>
    <row r="11" spans="1:14" ht="18" x14ac:dyDescent="0.35">
      <c r="A11" s="4" t="s">
        <v>61</v>
      </c>
      <c r="B11" s="4" t="s">
        <v>81</v>
      </c>
      <c r="C11" s="4"/>
      <c r="D11" s="5">
        <v>3</v>
      </c>
      <c r="E11" s="27" t="s">
        <v>37</v>
      </c>
      <c r="F11" s="5"/>
      <c r="G11" s="5">
        <v>243</v>
      </c>
      <c r="H11" s="5">
        <f t="shared" ref="H11:H40" si="0">+G11+15</f>
        <v>258</v>
      </c>
      <c r="I11" s="33"/>
      <c r="J11" s="26"/>
      <c r="K11" s="26"/>
      <c r="L11" s="33"/>
      <c r="M11" s="26"/>
      <c r="N11" s="26"/>
    </row>
    <row r="12" spans="1:14" ht="18" x14ac:dyDescent="0.35">
      <c r="A12" s="4" t="s">
        <v>32</v>
      </c>
      <c r="B12" s="4" t="s">
        <v>77</v>
      </c>
      <c r="C12" s="4"/>
      <c r="D12" s="5">
        <v>3</v>
      </c>
      <c r="E12" s="27" t="s">
        <v>35</v>
      </c>
      <c r="F12" s="5">
        <v>686</v>
      </c>
      <c r="G12" s="5">
        <v>242</v>
      </c>
      <c r="H12" s="5">
        <f t="shared" si="0"/>
        <v>257</v>
      </c>
      <c r="I12" s="33"/>
      <c r="J12" s="26"/>
      <c r="K12" s="26"/>
      <c r="L12" s="33"/>
      <c r="M12" s="26"/>
      <c r="N12" s="26"/>
    </row>
    <row r="13" spans="1:14" ht="18" x14ac:dyDescent="0.35">
      <c r="A13" s="4" t="s">
        <v>33</v>
      </c>
      <c r="B13" s="4" t="s">
        <v>80</v>
      </c>
      <c r="C13" s="4"/>
      <c r="D13" s="5">
        <v>3</v>
      </c>
      <c r="E13" s="27" t="s">
        <v>37</v>
      </c>
      <c r="F13" s="5">
        <v>470</v>
      </c>
      <c r="G13" s="5">
        <v>240</v>
      </c>
      <c r="H13" s="5">
        <f t="shared" si="0"/>
        <v>255</v>
      </c>
      <c r="I13" s="33"/>
      <c r="J13" s="26"/>
      <c r="K13" s="26"/>
      <c r="L13" s="33"/>
      <c r="M13" s="26"/>
      <c r="N13" s="26"/>
    </row>
    <row r="14" spans="1:14" ht="18" x14ac:dyDescent="0.35">
      <c r="A14" s="4" t="s">
        <v>31</v>
      </c>
      <c r="B14" s="4" t="s">
        <v>78</v>
      </c>
      <c r="C14" s="4"/>
      <c r="D14" s="5">
        <v>3</v>
      </c>
      <c r="E14" s="27" t="s">
        <v>35</v>
      </c>
      <c r="F14" s="5">
        <v>1256</v>
      </c>
      <c r="G14" s="5">
        <v>239</v>
      </c>
      <c r="H14" s="5">
        <f t="shared" si="0"/>
        <v>254</v>
      </c>
      <c r="I14" s="33"/>
      <c r="J14" s="26"/>
      <c r="K14" s="26"/>
      <c r="L14" s="33"/>
      <c r="M14" s="26"/>
      <c r="N14" s="26"/>
    </row>
    <row r="15" spans="1:14" ht="18" x14ac:dyDescent="0.35">
      <c r="A15" s="4" t="s">
        <v>34</v>
      </c>
      <c r="B15" s="4" t="s">
        <v>79</v>
      </c>
      <c r="C15" s="4"/>
      <c r="D15" s="5">
        <v>3</v>
      </c>
      <c r="E15" s="27" t="s">
        <v>36</v>
      </c>
      <c r="F15" s="5">
        <v>1309</v>
      </c>
      <c r="G15" s="5">
        <v>239</v>
      </c>
      <c r="H15" s="5">
        <f t="shared" si="0"/>
        <v>254</v>
      </c>
      <c r="I15" s="33"/>
      <c r="J15" s="26"/>
      <c r="K15" s="26"/>
      <c r="L15" s="33"/>
      <c r="M15" s="26"/>
      <c r="N15" s="26"/>
    </row>
    <row r="16" spans="1:14" ht="18" x14ac:dyDescent="0.35">
      <c r="A16" s="4" t="s">
        <v>75</v>
      </c>
      <c r="B16" s="4" t="s">
        <v>86</v>
      </c>
      <c r="C16" s="4"/>
      <c r="D16" s="5">
        <v>3</v>
      </c>
      <c r="E16" s="27" t="s">
        <v>76</v>
      </c>
      <c r="F16" s="5"/>
      <c r="G16" s="5">
        <v>239</v>
      </c>
      <c r="H16" s="5">
        <f t="shared" si="0"/>
        <v>254</v>
      </c>
      <c r="I16" s="33"/>
      <c r="J16" s="26"/>
      <c r="K16" s="26"/>
      <c r="L16" s="33"/>
      <c r="M16" s="26"/>
      <c r="N16" s="26"/>
    </row>
    <row r="17" spans="1:14" ht="18" x14ac:dyDescent="0.35">
      <c r="A17" s="4" t="s">
        <v>100</v>
      </c>
      <c r="B17" s="4" t="s">
        <v>101</v>
      </c>
      <c r="C17" s="4"/>
      <c r="D17" s="5">
        <v>2</v>
      </c>
      <c r="E17" s="27" t="s">
        <v>102</v>
      </c>
      <c r="F17" s="5"/>
      <c r="G17" s="5">
        <v>228</v>
      </c>
      <c r="H17" s="5">
        <f t="shared" si="0"/>
        <v>243</v>
      </c>
      <c r="I17" s="33"/>
      <c r="J17" s="26"/>
      <c r="K17" s="26"/>
      <c r="L17" s="33"/>
      <c r="M17" s="26"/>
      <c r="N17" s="26"/>
    </row>
    <row r="18" spans="1:14" ht="18" x14ac:dyDescent="0.35">
      <c r="A18" s="4" t="s">
        <v>58</v>
      </c>
      <c r="B18" s="4" t="s">
        <v>74</v>
      </c>
      <c r="C18" s="4"/>
      <c r="D18" s="5">
        <v>2</v>
      </c>
      <c r="E18" s="27" t="s">
        <v>59</v>
      </c>
      <c r="F18" s="5">
        <v>153</v>
      </c>
      <c r="G18" s="5">
        <v>223</v>
      </c>
      <c r="H18" s="5">
        <f t="shared" si="0"/>
        <v>238</v>
      </c>
      <c r="I18" s="33"/>
      <c r="J18" s="26"/>
      <c r="K18" s="26"/>
      <c r="L18" s="33"/>
      <c r="M18" s="26"/>
      <c r="N18" s="26"/>
    </row>
    <row r="19" spans="1:14" ht="18" x14ac:dyDescent="0.35">
      <c r="A19" s="4" t="s">
        <v>22</v>
      </c>
      <c r="B19" s="4" t="s">
        <v>72</v>
      </c>
      <c r="C19" s="4"/>
      <c r="D19" s="5">
        <v>2</v>
      </c>
      <c r="E19" s="27" t="s">
        <v>28</v>
      </c>
      <c r="F19" s="5">
        <v>1687</v>
      </c>
      <c r="G19" s="5">
        <v>223</v>
      </c>
      <c r="H19" s="5">
        <f t="shared" si="0"/>
        <v>238</v>
      </c>
      <c r="I19" s="33"/>
      <c r="J19" s="26"/>
      <c r="K19" s="26"/>
      <c r="L19" s="33"/>
      <c r="M19" s="26"/>
      <c r="N19" s="26"/>
    </row>
    <row r="20" spans="1:14" ht="18" x14ac:dyDescent="0.35">
      <c r="A20" s="4" t="s">
        <v>19</v>
      </c>
      <c r="B20" s="4"/>
      <c r="C20" s="4"/>
      <c r="D20" s="5">
        <v>2</v>
      </c>
      <c r="E20" s="27" t="s">
        <v>95</v>
      </c>
      <c r="F20" s="5"/>
      <c r="G20" s="5">
        <v>218</v>
      </c>
      <c r="H20" s="5">
        <f t="shared" si="0"/>
        <v>233</v>
      </c>
      <c r="I20" s="33"/>
      <c r="J20" s="26"/>
      <c r="K20" s="26"/>
      <c r="L20" s="33"/>
      <c r="M20" s="26"/>
      <c r="N20" s="26"/>
    </row>
    <row r="21" spans="1:14" ht="18" x14ac:dyDescent="0.35">
      <c r="A21" s="4" t="s">
        <v>94</v>
      </c>
      <c r="B21" s="4"/>
      <c r="C21" s="4"/>
      <c r="D21" s="5">
        <v>2</v>
      </c>
      <c r="E21" s="27" t="s">
        <v>95</v>
      </c>
      <c r="F21" s="5"/>
      <c r="G21" s="5">
        <v>218</v>
      </c>
      <c r="H21" s="5">
        <f t="shared" si="0"/>
        <v>233</v>
      </c>
      <c r="I21" s="33"/>
      <c r="J21" s="26"/>
      <c r="K21" s="26"/>
      <c r="L21" s="33"/>
      <c r="M21" s="26"/>
      <c r="N21" s="26"/>
    </row>
    <row r="22" spans="1:14" ht="18" x14ac:dyDescent="0.35">
      <c r="A22" s="4" t="s">
        <v>21</v>
      </c>
      <c r="B22" s="4" t="s">
        <v>71</v>
      </c>
      <c r="C22" s="4"/>
      <c r="D22" s="5">
        <v>2</v>
      </c>
      <c r="E22" s="27" t="s">
        <v>26</v>
      </c>
      <c r="F22" s="5">
        <v>6</v>
      </c>
      <c r="G22" s="5">
        <v>213</v>
      </c>
      <c r="H22" s="5">
        <f t="shared" si="0"/>
        <v>228</v>
      </c>
      <c r="I22" s="33"/>
      <c r="J22" s="26"/>
      <c r="K22" s="26"/>
      <c r="L22" s="33"/>
      <c r="M22" s="26"/>
      <c r="N22" s="26"/>
    </row>
    <row r="23" spans="1:14" ht="18" x14ac:dyDescent="0.35">
      <c r="A23" s="4" t="s">
        <v>29</v>
      </c>
      <c r="B23" s="4" t="s">
        <v>73</v>
      </c>
      <c r="C23" s="4"/>
      <c r="D23" s="5">
        <v>2</v>
      </c>
      <c r="E23" s="27" t="s">
        <v>30</v>
      </c>
      <c r="F23" s="5">
        <v>1183</v>
      </c>
      <c r="G23" s="5">
        <v>213</v>
      </c>
      <c r="H23" s="5">
        <f t="shared" si="0"/>
        <v>228</v>
      </c>
      <c r="I23" s="33"/>
      <c r="J23" s="26"/>
      <c r="K23" s="26"/>
      <c r="L23" s="33"/>
      <c r="M23" s="26"/>
      <c r="N23" s="26"/>
    </row>
    <row r="24" spans="1:14" ht="18" x14ac:dyDescent="0.35">
      <c r="A24" s="4" t="s">
        <v>20</v>
      </c>
      <c r="B24" s="4" t="s">
        <v>68</v>
      </c>
      <c r="C24" s="4"/>
      <c r="D24" s="5">
        <v>2</v>
      </c>
      <c r="E24" s="27" t="s">
        <v>25</v>
      </c>
      <c r="F24" s="5">
        <v>212</v>
      </c>
      <c r="G24" s="5">
        <v>208</v>
      </c>
      <c r="H24" s="5">
        <f t="shared" si="0"/>
        <v>223</v>
      </c>
      <c r="I24" s="33"/>
      <c r="J24" s="26"/>
      <c r="K24" s="26"/>
      <c r="L24" s="33"/>
      <c r="M24" s="26"/>
      <c r="N24" s="26"/>
    </row>
    <row r="25" spans="1:14" ht="18" x14ac:dyDescent="0.35">
      <c r="A25" s="4" t="s">
        <v>19</v>
      </c>
      <c r="B25" s="4" t="s">
        <v>69</v>
      </c>
      <c r="C25" s="4"/>
      <c r="D25" s="5">
        <v>3</v>
      </c>
      <c r="E25" s="27" t="s">
        <v>24</v>
      </c>
      <c r="F25" s="5">
        <v>1770</v>
      </c>
      <c r="G25" s="5">
        <v>207</v>
      </c>
      <c r="H25" s="5">
        <f t="shared" si="0"/>
        <v>222</v>
      </c>
      <c r="I25" s="33"/>
      <c r="J25" s="26"/>
      <c r="K25" s="26"/>
      <c r="L25" s="33"/>
      <c r="M25" s="26"/>
      <c r="N25" s="26"/>
    </row>
    <row r="26" spans="1:14" ht="18" x14ac:dyDescent="0.35">
      <c r="A26" s="4" t="s">
        <v>18</v>
      </c>
      <c r="B26" s="4" t="s">
        <v>70</v>
      </c>
      <c r="C26" s="4"/>
      <c r="D26" s="5">
        <v>2</v>
      </c>
      <c r="E26" s="27" t="s">
        <v>23</v>
      </c>
      <c r="F26" s="5">
        <v>75</v>
      </c>
      <c r="G26" s="5">
        <v>206</v>
      </c>
      <c r="H26" s="5">
        <f t="shared" si="0"/>
        <v>221</v>
      </c>
      <c r="I26" s="33"/>
      <c r="J26" s="26"/>
      <c r="K26" s="26"/>
      <c r="L26" s="33"/>
      <c r="M26" s="26"/>
      <c r="N26" s="26"/>
    </row>
    <row r="27" spans="1:14" ht="18" x14ac:dyDescent="0.35">
      <c r="A27" s="4" t="s">
        <v>48</v>
      </c>
      <c r="B27" s="4" t="s">
        <v>87</v>
      </c>
      <c r="C27" s="4"/>
      <c r="D27" s="5">
        <v>4</v>
      </c>
      <c r="E27" s="27" t="s">
        <v>49</v>
      </c>
      <c r="F27" s="5">
        <v>24</v>
      </c>
      <c r="G27" s="5">
        <v>201</v>
      </c>
      <c r="H27" s="5">
        <f t="shared" si="0"/>
        <v>216</v>
      </c>
      <c r="I27" s="33"/>
      <c r="J27" s="26"/>
      <c r="K27" s="26"/>
      <c r="L27" s="33"/>
      <c r="M27" s="26"/>
      <c r="N27" s="26"/>
    </row>
    <row r="28" spans="1:14" ht="18" x14ac:dyDescent="0.35">
      <c r="A28" s="4" t="s">
        <v>46</v>
      </c>
      <c r="B28" s="4" t="s">
        <v>84</v>
      </c>
      <c r="C28" s="4"/>
      <c r="D28" s="5">
        <v>4</v>
      </c>
      <c r="E28" s="27" t="s">
        <v>47</v>
      </c>
      <c r="F28" s="5">
        <v>144</v>
      </c>
      <c r="G28" s="5">
        <v>194</v>
      </c>
      <c r="H28" s="5">
        <f t="shared" si="0"/>
        <v>209</v>
      </c>
      <c r="I28" s="33"/>
      <c r="J28" s="26"/>
      <c r="K28" s="26"/>
      <c r="L28" s="33"/>
      <c r="M28" s="26"/>
      <c r="N28" s="26"/>
    </row>
    <row r="29" spans="1:14" ht="18" x14ac:dyDescent="0.35">
      <c r="A29" s="4" t="s">
        <v>45</v>
      </c>
      <c r="B29" s="4" t="s">
        <v>90</v>
      </c>
      <c r="C29" s="4"/>
      <c r="D29" s="5">
        <v>4</v>
      </c>
      <c r="E29" s="27" t="s">
        <v>47</v>
      </c>
      <c r="F29" s="5">
        <v>11</v>
      </c>
      <c r="G29" s="5">
        <v>194</v>
      </c>
      <c r="H29" s="5">
        <f t="shared" si="0"/>
        <v>209</v>
      </c>
      <c r="I29" s="33"/>
      <c r="J29" s="26"/>
      <c r="K29" s="26"/>
      <c r="L29" s="33"/>
      <c r="M29" s="26"/>
      <c r="N29" s="26"/>
    </row>
    <row r="30" spans="1:14" ht="18" x14ac:dyDescent="0.35">
      <c r="A30" s="4" t="s">
        <v>113</v>
      </c>
      <c r="B30" s="4"/>
      <c r="C30" s="4"/>
      <c r="D30" s="5"/>
      <c r="E30" s="27" t="s">
        <v>112</v>
      </c>
      <c r="F30" s="5"/>
      <c r="G30" s="5">
        <v>192</v>
      </c>
      <c r="H30" s="5">
        <f t="shared" si="0"/>
        <v>207</v>
      </c>
      <c r="I30" s="33"/>
      <c r="J30" s="26"/>
      <c r="K30" s="26"/>
      <c r="L30" s="33"/>
      <c r="M30" s="26"/>
      <c r="N30" s="26"/>
    </row>
    <row r="31" spans="1:14" ht="18" x14ac:dyDescent="0.35">
      <c r="A31" s="4" t="s">
        <v>41</v>
      </c>
      <c r="B31" s="4" t="s">
        <v>85</v>
      </c>
      <c r="C31" s="4"/>
      <c r="D31" s="5">
        <v>4</v>
      </c>
      <c r="E31" s="27" t="s">
        <v>42</v>
      </c>
      <c r="F31" s="5">
        <v>505</v>
      </c>
      <c r="G31" s="5">
        <v>188</v>
      </c>
      <c r="H31" s="5">
        <f t="shared" si="0"/>
        <v>203</v>
      </c>
      <c r="I31" s="33"/>
      <c r="J31" s="26"/>
      <c r="K31" s="26"/>
      <c r="L31" s="33"/>
      <c r="M31" s="26"/>
      <c r="N31" s="26"/>
    </row>
    <row r="32" spans="1:14" ht="18" x14ac:dyDescent="0.35">
      <c r="A32" s="4" t="s">
        <v>43</v>
      </c>
      <c r="B32" s="4" t="s">
        <v>83</v>
      </c>
      <c r="C32" s="4"/>
      <c r="D32" s="5">
        <v>4</v>
      </c>
      <c r="E32" s="27" t="s">
        <v>44</v>
      </c>
      <c r="F32" s="5">
        <v>97</v>
      </c>
      <c r="G32" s="5">
        <v>186</v>
      </c>
      <c r="H32" s="5">
        <f t="shared" si="0"/>
        <v>201</v>
      </c>
      <c r="I32" s="33"/>
      <c r="J32" s="26"/>
      <c r="K32" s="26"/>
      <c r="L32" s="33"/>
      <c r="M32" s="26"/>
      <c r="N32" s="26"/>
    </row>
    <row r="33" spans="1:14" ht="18" x14ac:dyDescent="0.35">
      <c r="A33" s="4" t="s">
        <v>40</v>
      </c>
      <c r="B33" s="4" t="s">
        <v>88</v>
      </c>
      <c r="C33" s="4"/>
      <c r="D33" s="5">
        <v>4</v>
      </c>
      <c r="E33" s="27" t="s">
        <v>89</v>
      </c>
      <c r="F33" s="5">
        <v>303</v>
      </c>
      <c r="G33" s="5">
        <v>183</v>
      </c>
      <c r="H33" s="5">
        <f t="shared" si="0"/>
        <v>198</v>
      </c>
      <c r="I33" s="33"/>
      <c r="J33" s="26"/>
      <c r="K33" s="26"/>
      <c r="L33" s="33"/>
      <c r="M33" s="26"/>
      <c r="N33" s="26"/>
    </row>
    <row r="34" spans="1:14" ht="18" x14ac:dyDescent="0.35">
      <c r="A34" s="4" t="s">
        <v>12</v>
      </c>
      <c r="B34" s="4" t="s">
        <v>63</v>
      </c>
      <c r="C34" s="4"/>
      <c r="D34" s="5">
        <v>1</v>
      </c>
      <c r="E34" s="5" t="s">
        <v>16</v>
      </c>
      <c r="F34" s="5">
        <v>2792</v>
      </c>
      <c r="G34" s="5">
        <v>170</v>
      </c>
      <c r="H34" s="5">
        <f t="shared" si="0"/>
        <v>185</v>
      </c>
      <c r="I34" s="33"/>
      <c r="J34" s="26"/>
      <c r="K34" s="26"/>
      <c r="L34" s="33"/>
      <c r="M34" s="26"/>
      <c r="N34" s="26"/>
    </row>
    <row r="35" spans="1:14" ht="18" x14ac:dyDescent="0.35">
      <c r="A35" s="4" t="s">
        <v>14</v>
      </c>
      <c r="B35" s="4" t="s">
        <v>64</v>
      </c>
      <c r="C35" s="4"/>
      <c r="D35" s="5">
        <v>1</v>
      </c>
      <c r="E35" s="5" t="s">
        <v>16</v>
      </c>
      <c r="F35" s="5">
        <v>1024</v>
      </c>
      <c r="G35" s="5">
        <v>170</v>
      </c>
      <c r="H35" s="5">
        <f t="shared" si="0"/>
        <v>185</v>
      </c>
      <c r="I35" s="33"/>
      <c r="J35" s="26"/>
      <c r="K35" s="26"/>
      <c r="L35" s="33"/>
      <c r="M35" s="26"/>
      <c r="N35" s="26"/>
    </row>
    <row r="36" spans="1:14" ht="18" x14ac:dyDescent="0.35">
      <c r="A36" s="4" t="s">
        <v>15</v>
      </c>
      <c r="B36" s="4" t="s">
        <v>65</v>
      </c>
      <c r="C36" s="4"/>
      <c r="D36" s="5">
        <v>1</v>
      </c>
      <c r="E36" s="5" t="s">
        <v>16</v>
      </c>
      <c r="F36" s="5">
        <v>1742</v>
      </c>
      <c r="G36" s="5">
        <v>170</v>
      </c>
      <c r="H36" s="5">
        <f t="shared" si="0"/>
        <v>185</v>
      </c>
      <c r="I36" s="33"/>
      <c r="J36" s="26"/>
      <c r="K36" s="26"/>
      <c r="L36" s="33"/>
      <c r="M36" s="26"/>
      <c r="N36" s="26"/>
    </row>
    <row r="37" spans="1:14" ht="18" x14ac:dyDescent="0.35">
      <c r="A37" s="4" t="s">
        <v>13</v>
      </c>
      <c r="B37" s="4" t="s">
        <v>66</v>
      </c>
      <c r="C37" s="4"/>
      <c r="D37" s="5">
        <v>1</v>
      </c>
      <c r="E37" s="5" t="s">
        <v>16</v>
      </c>
      <c r="F37" s="5">
        <v>3511</v>
      </c>
      <c r="G37" s="5">
        <v>170</v>
      </c>
      <c r="H37" s="5">
        <f t="shared" si="0"/>
        <v>185</v>
      </c>
      <c r="I37" s="33"/>
      <c r="J37" s="26"/>
      <c r="K37" s="26"/>
      <c r="L37" s="33"/>
      <c r="M37" s="26"/>
      <c r="N37" s="26"/>
    </row>
    <row r="38" spans="1:14" ht="18" x14ac:dyDescent="0.35">
      <c r="A38" s="4" t="s">
        <v>60</v>
      </c>
      <c r="B38" s="4" t="s">
        <v>67</v>
      </c>
      <c r="C38" s="4"/>
      <c r="D38" s="5">
        <v>1</v>
      </c>
      <c r="E38" s="5" t="s">
        <v>16</v>
      </c>
      <c r="F38" s="5">
        <v>1248</v>
      </c>
      <c r="G38" s="5">
        <v>170</v>
      </c>
      <c r="H38" s="5">
        <f t="shared" si="0"/>
        <v>185</v>
      </c>
      <c r="I38" s="33"/>
      <c r="J38" s="26"/>
      <c r="K38" s="26"/>
      <c r="L38" s="33"/>
      <c r="M38" s="26"/>
      <c r="N38" s="26"/>
    </row>
    <row r="39" spans="1:14" ht="18" x14ac:dyDescent="0.35">
      <c r="A39" s="4" t="s">
        <v>38</v>
      </c>
      <c r="B39" s="4" t="s">
        <v>82</v>
      </c>
      <c r="C39" s="4"/>
      <c r="D39" s="5">
        <v>4</v>
      </c>
      <c r="E39" s="27" t="s">
        <v>39</v>
      </c>
      <c r="F39" s="5">
        <v>485</v>
      </c>
      <c r="G39" s="5">
        <v>167</v>
      </c>
      <c r="H39" s="5">
        <f t="shared" si="0"/>
        <v>182</v>
      </c>
      <c r="I39" s="33"/>
      <c r="J39" s="26"/>
      <c r="K39" s="26"/>
      <c r="L39" s="33"/>
      <c r="M39" s="26"/>
      <c r="N39" s="26"/>
    </row>
    <row r="40" spans="1:14" ht="18" x14ac:dyDescent="0.35">
      <c r="A40" s="4" t="s">
        <v>91</v>
      </c>
      <c r="B40" s="4" t="s">
        <v>93</v>
      </c>
      <c r="C40" s="4"/>
      <c r="D40" s="5">
        <v>1</v>
      </c>
      <c r="E40" s="5" t="s">
        <v>92</v>
      </c>
      <c r="F40" s="5">
        <v>119</v>
      </c>
      <c r="G40" s="5">
        <v>107</v>
      </c>
      <c r="H40" s="5">
        <f t="shared" si="0"/>
        <v>122</v>
      </c>
      <c r="I40" s="33"/>
      <c r="J40" s="26"/>
      <c r="K40" s="26"/>
      <c r="L40" s="33"/>
      <c r="M40" s="26"/>
      <c r="N40" s="26"/>
    </row>
  </sheetData>
  <sortState ref="A11:H39">
    <sortCondition descending="1" ref="G11:G39"/>
  </sortState>
  <printOptions horizontalCentered="1" verticalCentered="1"/>
  <pageMargins left="0.45" right="0.4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H30"/>
    </sheetView>
  </sheetViews>
  <sheetFormatPr defaultRowHeight="14.4" x14ac:dyDescent="0.3"/>
  <cols>
    <col min="1" max="1" width="12.88671875" bestFit="1" customWidth="1"/>
    <col min="2" max="2" width="17.33203125" bestFit="1" customWidth="1"/>
    <col min="3" max="3" width="16.5546875" bestFit="1" customWidth="1"/>
    <col min="4" max="4" width="7" bestFit="1" customWidth="1"/>
    <col min="5" max="5" width="5.88671875" bestFit="1" customWidth="1"/>
    <col min="6" max="6" width="10.33203125" bestFit="1" customWidth="1"/>
    <col min="8" max="8" width="10.33203125" bestFit="1" customWidth="1"/>
  </cols>
  <sheetData>
    <row r="1" spans="1:8" ht="18" x14ac:dyDescent="0.35">
      <c r="A1" s="3" t="s">
        <v>0</v>
      </c>
      <c r="B1" s="3" t="s">
        <v>62</v>
      </c>
      <c r="C1" s="31" t="s">
        <v>1</v>
      </c>
      <c r="D1" s="31" t="s">
        <v>27</v>
      </c>
      <c r="E1" s="31" t="s">
        <v>8</v>
      </c>
      <c r="F1" s="31" t="s">
        <v>9</v>
      </c>
      <c r="G1" s="31" t="s">
        <v>8</v>
      </c>
      <c r="H1" s="31" t="s">
        <v>9</v>
      </c>
    </row>
    <row r="2" spans="1:8" ht="18" x14ac:dyDescent="0.35">
      <c r="A2" s="4" t="s">
        <v>12</v>
      </c>
      <c r="B2" s="4" t="s">
        <v>63</v>
      </c>
      <c r="C2" s="5" t="s">
        <v>16</v>
      </c>
      <c r="D2" s="5">
        <v>2792</v>
      </c>
      <c r="E2" s="5">
        <v>170</v>
      </c>
      <c r="F2" s="5">
        <f t="shared" ref="F2:F30" si="0">+E2+15</f>
        <v>185</v>
      </c>
      <c r="G2" s="28">
        <f>1000/(900+E2)</f>
        <v>0.93457943925233644</v>
      </c>
      <c r="H2" s="28">
        <f>1000/(900+F2)</f>
        <v>0.92165898617511521</v>
      </c>
    </row>
    <row r="3" spans="1:8" ht="18" x14ac:dyDescent="0.35">
      <c r="A3" s="4" t="s">
        <v>14</v>
      </c>
      <c r="B3" s="4" t="s">
        <v>64</v>
      </c>
      <c r="C3" s="5" t="s">
        <v>16</v>
      </c>
      <c r="D3" s="5">
        <v>1024</v>
      </c>
      <c r="E3" s="5">
        <v>170</v>
      </c>
      <c r="F3" s="5">
        <f t="shared" si="0"/>
        <v>185</v>
      </c>
      <c r="G3" s="28">
        <f t="shared" ref="G3:H5" si="1">1000/(900+E3)</f>
        <v>0.93457943925233644</v>
      </c>
      <c r="H3" s="28">
        <f t="shared" si="1"/>
        <v>0.92165898617511521</v>
      </c>
    </row>
    <row r="4" spans="1:8" ht="18" x14ac:dyDescent="0.35">
      <c r="A4" s="4" t="s">
        <v>15</v>
      </c>
      <c r="B4" s="4" t="s">
        <v>65</v>
      </c>
      <c r="C4" s="5" t="s">
        <v>16</v>
      </c>
      <c r="D4" s="5">
        <v>1742</v>
      </c>
      <c r="E4" s="5">
        <v>170</v>
      </c>
      <c r="F4" s="5">
        <f t="shared" si="0"/>
        <v>185</v>
      </c>
      <c r="G4" s="28">
        <f t="shared" si="1"/>
        <v>0.93457943925233644</v>
      </c>
      <c r="H4" s="28">
        <f t="shared" si="1"/>
        <v>0.92165898617511521</v>
      </c>
    </row>
    <row r="5" spans="1:8" ht="18" x14ac:dyDescent="0.35">
      <c r="A5" s="4" t="s">
        <v>13</v>
      </c>
      <c r="B5" s="4" t="s">
        <v>66</v>
      </c>
      <c r="C5" s="5" t="s">
        <v>16</v>
      </c>
      <c r="D5" s="5">
        <v>3511</v>
      </c>
      <c r="E5" s="5">
        <v>170</v>
      </c>
      <c r="F5" s="5">
        <f t="shared" si="0"/>
        <v>185</v>
      </c>
      <c r="G5" s="28">
        <f t="shared" si="1"/>
        <v>0.93457943925233644</v>
      </c>
      <c r="H5" s="28">
        <f t="shared" si="1"/>
        <v>0.92165898617511521</v>
      </c>
    </row>
    <row r="6" spans="1:8" ht="18" x14ac:dyDescent="0.35">
      <c r="A6" s="4" t="s">
        <v>60</v>
      </c>
      <c r="B6" s="4" t="s">
        <v>67</v>
      </c>
      <c r="C6" s="5" t="s">
        <v>16</v>
      </c>
      <c r="D6" s="5">
        <v>1248</v>
      </c>
      <c r="E6" s="5">
        <v>170</v>
      </c>
      <c r="F6" s="5">
        <f t="shared" si="0"/>
        <v>185</v>
      </c>
      <c r="G6" s="28">
        <f>1000/(900+E6)</f>
        <v>0.93457943925233644</v>
      </c>
      <c r="H6" s="28">
        <f>1000/(900+F6)</f>
        <v>0.92165898617511521</v>
      </c>
    </row>
    <row r="7" spans="1:8" ht="18" x14ac:dyDescent="0.35">
      <c r="A7" s="4" t="s">
        <v>91</v>
      </c>
      <c r="B7" s="4" t="s">
        <v>93</v>
      </c>
      <c r="C7" s="5" t="s">
        <v>92</v>
      </c>
      <c r="D7" s="5">
        <v>119</v>
      </c>
      <c r="E7" s="5">
        <v>107</v>
      </c>
      <c r="F7" s="5">
        <f t="shared" si="0"/>
        <v>122</v>
      </c>
      <c r="G7" s="28">
        <f>1000/(900+E7)</f>
        <v>0.99304865938430986</v>
      </c>
      <c r="H7" s="28">
        <f>1000/(900+F7)</f>
        <v>0.97847358121330719</v>
      </c>
    </row>
    <row r="8" spans="1:8" ht="18" x14ac:dyDescent="0.35">
      <c r="A8" s="4" t="s">
        <v>20</v>
      </c>
      <c r="B8" s="4" t="s">
        <v>68</v>
      </c>
      <c r="C8" s="27" t="s">
        <v>25</v>
      </c>
      <c r="D8" s="5">
        <v>212</v>
      </c>
      <c r="E8" s="5">
        <v>208</v>
      </c>
      <c r="F8" s="5">
        <f t="shared" si="0"/>
        <v>223</v>
      </c>
      <c r="G8" s="28">
        <f t="shared" ref="G8:H23" si="2">1000/(900+E8)</f>
        <v>0.90252707581227432</v>
      </c>
      <c r="H8" s="28">
        <f t="shared" si="2"/>
        <v>0.89047195013357083</v>
      </c>
    </row>
    <row r="9" spans="1:8" ht="18" x14ac:dyDescent="0.35">
      <c r="A9" s="4" t="s">
        <v>19</v>
      </c>
      <c r="B9" s="4"/>
      <c r="C9" s="27" t="s">
        <v>95</v>
      </c>
      <c r="D9" s="5"/>
      <c r="E9" s="5">
        <v>218</v>
      </c>
      <c r="F9" s="5">
        <f t="shared" si="0"/>
        <v>233</v>
      </c>
      <c r="G9" s="28">
        <f t="shared" si="2"/>
        <v>0.89445438282647582</v>
      </c>
      <c r="H9" s="28">
        <f t="shared" si="2"/>
        <v>0.88261253309796994</v>
      </c>
    </row>
    <row r="10" spans="1:8" ht="18" x14ac:dyDescent="0.35">
      <c r="A10" s="4" t="s">
        <v>58</v>
      </c>
      <c r="B10" s="4" t="s">
        <v>74</v>
      </c>
      <c r="C10" s="27" t="s">
        <v>59</v>
      </c>
      <c r="D10" s="5">
        <v>153</v>
      </c>
      <c r="E10" s="5">
        <v>223</v>
      </c>
      <c r="F10" s="5">
        <f>+E10+15</f>
        <v>238</v>
      </c>
      <c r="G10" s="28">
        <f>1000/(900+E10)</f>
        <v>0.89047195013357083</v>
      </c>
      <c r="H10" s="28">
        <f>1000/(900+F10)</f>
        <v>0.87873462214411246</v>
      </c>
    </row>
    <row r="11" spans="1:8" ht="18" x14ac:dyDescent="0.35">
      <c r="A11" s="4" t="s">
        <v>94</v>
      </c>
      <c r="B11" s="4"/>
      <c r="C11" s="27" t="s">
        <v>95</v>
      </c>
      <c r="D11" s="5"/>
      <c r="E11" s="5">
        <v>218</v>
      </c>
      <c r="F11" s="5">
        <f t="shared" si="0"/>
        <v>233</v>
      </c>
      <c r="G11" s="28">
        <f t="shared" si="2"/>
        <v>0.89445438282647582</v>
      </c>
      <c r="H11" s="28">
        <f t="shared" si="2"/>
        <v>0.88261253309796994</v>
      </c>
    </row>
    <row r="12" spans="1:8" ht="18" x14ac:dyDescent="0.35">
      <c r="A12" s="4" t="s">
        <v>18</v>
      </c>
      <c r="B12" s="4" t="s">
        <v>70</v>
      </c>
      <c r="C12" s="27" t="s">
        <v>23</v>
      </c>
      <c r="D12" s="5">
        <v>75</v>
      </c>
      <c r="E12" s="5">
        <v>206</v>
      </c>
      <c r="F12" s="5">
        <f t="shared" si="0"/>
        <v>221</v>
      </c>
      <c r="G12" s="28">
        <f t="shared" si="2"/>
        <v>0.9041591320072333</v>
      </c>
      <c r="H12" s="28">
        <f t="shared" si="2"/>
        <v>0.89206066012488849</v>
      </c>
    </row>
    <row r="13" spans="1:8" ht="18" x14ac:dyDescent="0.35">
      <c r="A13" s="4" t="s">
        <v>21</v>
      </c>
      <c r="B13" s="4" t="s">
        <v>71</v>
      </c>
      <c r="C13" s="27" t="s">
        <v>26</v>
      </c>
      <c r="D13" s="5">
        <v>6</v>
      </c>
      <c r="E13" s="5">
        <v>213</v>
      </c>
      <c r="F13" s="5">
        <f t="shared" si="0"/>
        <v>228</v>
      </c>
      <c r="G13" s="28">
        <f t="shared" si="2"/>
        <v>0.89847259658580414</v>
      </c>
      <c r="H13" s="28">
        <f t="shared" si="2"/>
        <v>0.88652482269503541</v>
      </c>
    </row>
    <row r="14" spans="1:8" ht="18" x14ac:dyDescent="0.35">
      <c r="A14" s="4" t="s">
        <v>22</v>
      </c>
      <c r="B14" s="4" t="s">
        <v>72</v>
      </c>
      <c r="C14" s="27" t="s">
        <v>28</v>
      </c>
      <c r="D14" s="5">
        <v>1687</v>
      </c>
      <c r="E14" s="5">
        <v>223</v>
      </c>
      <c r="F14" s="5">
        <f t="shared" si="0"/>
        <v>238</v>
      </c>
      <c r="G14" s="28">
        <f t="shared" si="2"/>
        <v>0.89047195013357083</v>
      </c>
      <c r="H14" s="28">
        <f t="shared" si="2"/>
        <v>0.87873462214411246</v>
      </c>
    </row>
    <row r="15" spans="1:8" ht="18" x14ac:dyDescent="0.35">
      <c r="A15" s="4" t="s">
        <v>29</v>
      </c>
      <c r="B15" s="4" t="s">
        <v>73</v>
      </c>
      <c r="C15" s="27" t="s">
        <v>30</v>
      </c>
      <c r="D15" s="5">
        <v>1183</v>
      </c>
      <c r="E15" s="5">
        <v>213</v>
      </c>
      <c r="F15" s="5">
        <f t="shared" si="0"/>
        <v>228</v>
      </c>
      <c r="G15" s="28">
        <f t="shared" si="2"/>
        <v>0.89847259658580414</v>
      </c>
      <c r="H15" s="28">
        <f t="shared" si="2"/>
        <v>0.88652482269503541</v>
      </c>
    </row>
    <row r="16" spans="1:8" ht="18" x14ac:dyDescent="0.35">
      <c r="A16" s="4" t="s">
        <v>100</v>
      </c>
      <c r="B16" s="4" t="s">
        <v>101</v>
      </c>
      <c r="C16" s="27" t="s">
        <v>102</v>
      </c>
      <c r="D16" s="5"/>
      <c r="E16" s="5">
        <v>228</v>
      </c>
      <c r="F16" s="5">
        <f t="shared" si="0"/>
        <v>243</v>
      </c>
      <c r="G16" s="28">
        <f t="shared" si="2"/>
        <v>0.88652482269503541</v>
      </c>
      <c r="H16" s="28">
        <f t="shared" si="2"/>
        <v>0.87489063867016625</v>
      </c>
    </row>
    <row r="17" spans="1:8" ht="18" x14ac:dyDescent="0.35">
      <c r="A17" s="4" t="s">
        <v>32</v>
      </c>
      <c r="B17" s="4" t="s">
        <v>77</v>
      </c>
      <c r="C17" s="27" t="s">
        <v>35</v>
      </c>
      <c r="D17" s="5">
        <v>686</v>
      </c>
      <c r="E17" s="5">
        <v>242</v>
      </c>
      <c r="F17" s="5">
        <f t="shared" si="0"/>
        <v>257</v>
      </c>
      <c r="G17" s="28">
        <f t="shared" si="2"/>
        <v>0.87565674255691772</v>
      </c>
      <c r="H17" s="28">
        <f t="shared" si="2"/>
        <v>0.86430423509075194</v>
      </c>
    </row>
    <row r="18" spans="1:8" ht="18" x14ac:dyDescent="0.35">
      <c r="A18" s="4" t="s">
        <v>31</v>
      </c>
      <c r="B18" s="4" t="s">
        <v>78</v>
      </c>
      <c r="C18" s="27" t="s">
        <v>35</v>
      </c>
      <c r="D18" s="5">
        <v>1256</v>
      </c>
      <c r="E18" s="5">
        <v>239</v>
      </c>
      <c r="F18" s="5">
        <f t="shared" si="0"/>
        <v>254</v>
      </c>
      <c r="G18" s="28">
        <f t="shared" si="2"/>
        <v>0.87796312554872691</v>
      </c>
      <c r="H18" s="28">
        <f t="shared" si="2"/>
        <v>0.86655112651646449</v>
      </c>
    </row>
    <row r="19" spans="1:8" ht="18" x14ac:dyDescent="0.35">
      <c r="A19" s="4" t="s">
        <v>34</v>
      </c>
      <c r="B19" s="4" t="s">
        <v>79</v>
      </c>
      <c r="C19" s="27" t="s">
        <v>36</v>
      </c>
      <c r="D19" s="5">
        <v>1309</v>
      </c>
      <c r="E19" s="5">
        <v>239</v>
      </c>
      <c r="F19" s="5">
        <f t="shared" si="0"/>
        <v>254</v>
      </c>
      <c r="G19" s="28">
        <f t="shared" si="2"/>
        <v>0.87796312554872691</v>
      </c>
      <c r="H19" s="28">
        <f t="shared" si="2"/>
        <v>0.86655112651646449</v>
      </c>
    </row>
    <row r="20" spans="1:8" ht="18" x14ac:dyDescent="0.35">
      <c r="A20" s="4" t="s">
        <v>33</v>
      </c>
      <c r="B20" s="4" t="s">
        <v>80</v>
      </c>
      <c r="C20" s="27" t="s">
        <v>37</v>
      </c>
      <c r="D20" s="5">
        <v>470</v>
      </c>
      <c r="E20" s="5">
        <v>240</v>
      </c>
      <c r="F20" s="5">
        <f t="shared" si="0"/>
        <v>255</v>
      </c>
      <c r="G20" s="28">
        <f t="shared" si="2"/>
        <v>0.8771929824561403</v>
      </c>
      <c r="H20" s="28">
        <f t="shared" si="2"/>
        <v>0.86580086580086579</v>
      </c>
    </row>
    <row r="21" spans="1:8" ht="18" x14ac:dyDescent="0.35">
      <c r="A21" s="4" t="s">
        <v>61</v>
      </c>
      <c r="B21" s="4" t="s">
        <v>81</v>
      </c>
      <c r="C21" s="27" t="s">
        <v>37</v>
      </c>
      <c r="D21" s="5"/>
      <c r="E21" s="5">
        <v>243</v>
      </c>
      <c r="F21" s="5">
        <f t="shared" si="0"/>
        <v>258</v>
      </c>
      <c r="G21" s="28">
        <f t="shared" si="2"/>
        <v>0.87489063867016625</v>
      </c>
      <c r="H21" s="28">
        <f t="shared" si="2"/>
        <v>0.86355785837651122</v>
      </c>
    </row>
    <row r="22" spans="1:8" ht="18" x14ac:dyDescent="0.35">
      <c r="A22" s="4" t="s">
        <v>75</v>
      </c>
      <c r="B22" s="4" t="s">
        <v>86</v>
      </c>
      <c r="C22" s="27" t="s">
        <v>76</v>
      </c>
      <c r="D22" s="5"/>
      <c r="E22" s="5">
        <v>239</v>
      </c>
      <c r="F22" s="5">
        <f t="shared" si="0"/>
        <v>254</v>
      </c>
      <c r="G22" s="28">
        <f t="shared" si="2"/>
        <v>0.87796312554872691</v>
      </c>
      <c r="H22" s="28">
        <f t="shared" si="2"/>
        <v>0.86655112651646449</v>
      </c>
    </row>
    <row r="23" spans="1:8" ht="18" x14ac:dyDescent="0.35">
      <c r="A23" s="4" t="s">
        <v>19</v>
      </c>
      <c r="B23" s="4" t="s">
        <v>69</v>
      </c>
      <c r="C23" s="27" t="s">
        <v>24</v>
      </c>
      <c r="D23" s="5">
        <v>1770</v>
      </c>
      <c r="E23" s="5">
        <v>207</v>
      </c>
      <c r="F23" s="5">
        <f t="shared" si="0"/>
        <v>222</v>
      </c>
      <c r="G23" s="28">
        <f t="shared" si="2"/>
        <v>0.90334236675700086</v>
      </c>
      <c r="H23" s="28">
        <f t="shared" si="2"/>
        <v>0.89126559714795006</v>
      </c>
    </row>
    <row r="24" spans="1:8" ht="18" x14ac:dyDescent="0.35">
      <c r="A24" s="4" t="s">
        <v>38</v>
      </c>
      <c r="B24" s="4" t="s">
        <v>82</v>
      </c>
      <c r="C24" s="27" t="s">
        <v>39</v>
      </c>
      <c r="D24" s="5">
        <v>485</v>
      </c>
      <c r="E24" s="5">
        <v>167</v>
      </c>
      <c r="F24" s="5">
        <f t="shared" si="0"/>
        <v>182</v>
      </c>
      <c r="G24" s="29">
        <f t="shared" ref="G24:H30" si="3">1000/(900+E24)</f>
        <v>0.93720712277413309</v>
      </c>
      <c r="H24" s="29">
        <f t="shared" si="3"/>
        <v>0.92421441774491686</v>
      </c>
    </row>
    <row r="25" spans="1:8" ht="18" x14ac:dyDescent="0.35">
      <c r="A25" s="4" t="s">
        <v>43</v>
      </c>
      <c r="B25" s="4" t="s">
        <v>83</v>
      </c>
      <c r="C25" s="27" t="s">
        <v>44</v>
      </c>
      <c r="D25" s="5">
        <v>97</v>
      </c>
      <c r="E25" s="5">
        <v>186</v>
      </c>
      <c r="F25" s="5">
        <f t="shared" si="0"/>
        <v>201</v>
      </c>
      <c r="G25" s="29">
        <f t="shared" si="3"/>
        <v>0.92081031307550643</v>
      </c>
      <c r="H25" s="29">
        <f t="shared" si="3"/>
        <v>0.90826521344232514</v>
      </c>
    </row>
    <row r="26" spans="1:8" ht="18" x14ac:dyDescent="0.35">
      <c r="A26" s="4" t="s">
        <v>46</v>
      </c>
      <c r="B26" s="4" t="s">
        <v>84</v>
      </c>
      <c r="C26" s="27" t="s">
        <v>47</v>
      </c>
      <c r="D26" s="5">
        <v>144</v>
      </c>
      <c r="E26" s="5">
        <v>194</v>
      </c>
      <c r="F26" s="5">
        <f t="shared" si="0"/>
        <v>209</v>
      </c>
      <c r="G26" s="29">
        <f t="shared" si="3"/>
        <v>0.91407678244972579</v>
      </c>
      <c r="H26" s="29">
        <f t="shared" si="3"/>
        <v>0.90171325518485124</v>
      </c>
    </row>
    <row r="27" spans="1:8" ht="18" x14ac:dyDescent="0.35">
      <c r="A27" s="4" t="s">
        <v>41</v>
      </c>
      <c r="B27" s="4" t="s">
        <v>85</v>
      </c>
      <c r="C27" s="27" t="s">
        <v>42</v>
      </c>
      <c r="D27" s="5">
        <v>505</v>
      </c>
      <c r="E27" s="5">
        <v>188</v>
      </c>
      <c r="F27" s="5">
        <f t="shared" si="0"/>
        <v>203</v>
      </c>
      <c r="G27" s="29">
        <f t="shared" si="3"/>
        <v>0.91911764705882348</v>
      </c>
      <c r="H27" s="29">
        <f t="shared" si="3"/>
        <v>0.90661831368993651</v>
      </c>
    </row>
    <row r="28" spans="1:8" ht="18" x14ac:dyDescent="0.35">
      <c r="A28" s="4" t="s">
        <v>48</v>
      </c>
      <c r="B28" s="4" t="s">
        <v>87</v>
      </c>
      <c r="C28" s="27" t="s">
        <v>49</v>
      </c>
      <c r="D28" s="5">
        <v>24</v>
      </c>
      <c r="E28" s="5">
        <v>201</v>
      </c>
      <c r="F28" s="5">
        <f t="shared" si="0"/>
        <v>216</v>
      </c>
      <c r="G28" s="29">
        <f t="shared" si="3"/>
        <v>0.90826521344232514</v>
      </c>
      <c r="H28" s="29">
        <f t="shared" si="3"/>
        <v>0.89605734767025091</v>
      </c>
    </row>
    <row r="29" spans="1:8" ht="18" x14ac:dyDescent="0.35">
      <c r="A29" s="4" t="s">
        <v>45</v>
      </c>
      <c r="B29" s="4" t="s">
        <v>90</v>
      </c>
      <c r="C29" s="27" t="s">
        <v>47</v>
      </c>
      <c r="D29" s="5">
        <v>11</v>
      </c>
      <c r="E29" s="5">
        <v>194</v>
      </c>
      <c r="F29" s="5">
        <f t="shared" si="0"/>
        <v>209</v>
      </c>
      <c r="G29" s="29">
        <f t="shared" si="3"/>
        <v>0.91407678244972579</v>
      </c>
      <c r="H29" s="29">
        <f t="shared" si="3"/>
        <v>0.90171325518485124</v>
      </c>
    </row>
    <row r="30" spans="1:8" ht="18" x14ac:dyDescent="0.35">
      <c r="A30" s="4" t="s">
        <v>40</v>
      </c>
      <c r="B30" s="4" t="s">
        <v>88</v>
      </c>
      <c r="C30" s="27" t="s">
        <v>89</v>
      </c>
      <c r="D30" s="5">
        <v>303</v>
      </c>
      <c r="E30" s="5">
        <v>183</v>
      </c>
      <c r="F30" s="5">
        <f t="shared" si="0"/>
        <v>198</v>
      </c>
      <c r="G30" s="29">
        <f t="shared" si="3"/>
        <v>0.92336103416435822</v>
      </c>
      <c r="H30" s="29">
        <f t="shared" si="3"/>
        <v>0.91074681238615662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selection sqref="A1:S35"/>
    </sheetView>
  </sheetViews>
  <sheetFormatPr defaultRowHeight="14.4" x14ac:dyDescent="0.3"/>
  <cols>
    <col min="1" max="13" width="6.6640625" style="6" customWidth="1"/>
    <col min="14" max="14" width="6.6640625" customWidth="1"/>
    <col min="15" max="15" width="2.44140625" customWidth="1"/>
  </cols>
  <sheetData>
    <row r="1" spans="1:19" ht="21" x14ac:dyDescent="0.4">
      <c r="A1" s="94" t="s">
        <v>99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x14ac:dyDescent="0.3">
      <c r="A2" s="95" t="s">
        <v>51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3">
      <c r="A3" s="95" t="s">
        <v>52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ht="15" thickBot="1" x14ac:dyDescent="0.35"/>
    <row r="5" spans="1:19" x14ac:dyDescent="0.3">
      <c r="A5" s="9" t="s">
        <v>53</v>
      </c>
      <c r="B5" s="10" t="s">
        <v>3</v>
      </c>
      <c r="C5" s="11" t="s">
        <v>53</v>
      </c>
      <c r="D5" s="10" t="s">
        <v>3</v>
      </c>
      <c r="E5" s="11" t="s">
        <v>53</v>
      </c>
      <c r="F5" s="10" t="s">
        <v>3</v>
      </c>
      <c r="G5" s="11" t="s">
        <v>53</v>
      </c>
      <c r="H5" s="10" t="s">
        <v>3</v>
      </c>
      <c r="I5" s="11" t="s">
        <v>53</v>
      </c>
      <c r="J5" s="10" t="s">
        <v>3</v>
      </c>
      <c r="K5" s="11" t="s">
        <v>53</v>
      </c>
      <c r="L5" s="10" t="s">
        <v>3</v>
      </c>
      <c r="M5" s="11" t="s">
        <v>53</v>
      </c>
      <c r="N5" s="12" t="s">
        <v>3</v>
      </c>
      <c r="O5" s="19"/>
      <c r="P5" s="9" t="s">
        <v>54</v>
      </c>
      <c r="Q5" s="10" t="s">
        <v>55</v>
      </c>
      <c r="R5" s="11" t="s">
        <v>54</v>
      </c>
      <c r="S5" s="12" t="s">
        <v>55</v>
      </c>
    </row>
    <row r="6" spans="1:19" x14ac:dyDescent="0.3">
      <c r="A6" s="13">
        <v>80</v>
      </c>
      <c r="B6" s="8">
        <f>1000/(900+A6)</f>
        <v>1.0204081632653061</v>
      </c>
      <c r="C6" s="7">
        <v>110</v>
      </c>
      <c r="D6" s="8">
        <f t="shared" ref="D6:D35" si="0">1000/(900+C6)</f>
        <v>0.99009900990099009</v>
      </c>
      <c r="E6" s="7">
        <v>140</v>
      </c>
      <c r="F6" s="8">
        <f t="shared" ref="F6:F35" si="1">1000/(900+E6)</f>
        <v>0.96153846153846156</v>
      </c>
      <c r="G6" s="7">
        <v>170</v>
      </c>
      <c r="H6" s="8">
        <f t="shared" ref="H6:H35" si="2">1000/(900+G6)</f>
        <v>0.93457943925233644</v>
      </c>
      <c r="I6" s="7">
        <v>200</v>
      </c>
      <c r="J6" s="8">
        <f t="shared" ref="J6:J35" si="3">1000/(900+I6)</f>
        <v>0.90909090909090906</v>
      </c>
      <c r="K6" s="7">
        <v>230</v>
      </c>
      <c r="L6" s="8">
        <f t="shared" ref="L6:L35" si="4">1000/(900+K6)</f>
        <v>0.88495575221238942</v>
      </c>
      <c r="M6" s="7">
        <v>260</v>
      </c>
      <c r="N6" s="14">
        <f t="shared" ref="N6:N35" si="5">1000/(900+M6)</f>
        <v>0.86206896551724133</v>
      </c>
      <c r="O6" s="19"/>
      <c r="P6" s="13">
        <v>1</v>
      </c>
      <c r="Q6" s="8">
        <f>+P6/60</f>
        <v>1.6666666666666666E-2</v>
      </c>
      <c r="R6" s="7">
        <v>30</v>
      </c>
      <c r="S6" s="14">
        <f>+R6/60</f>
        <v>0.5</v>
      </c>
    </row>
    <row r="7" spans="1:19" x14ac:dyDescent="0.3">
      <c r="A7" s="13">
        <f>+A6+1</f>
        <v>81</v>
      </c>
      <c r="B7" s="8">
        <f t="shared" ref="B7:B35" si="6">1000/(900+A7)</f>
        <v>1.019367991845056</v>
      </c>
      <c r="C7" s="7">
        <f>+C6+1</f>
        <v>111</v>
      </c>
      <c r="D7" s="8">
        <f t="shared" si="0"/>
        <v>0.98911968348170132</v>
      </c>
      <c r="E7" s="7">
        <f>+E6+1</f>
        <v>141</v>
      </c>
      <c r="F7" s="8">
        <f t="shared" si="1"/>
        <v>0.96061479346781942</v>
      </c>
      <c r="G7" s="7">
        <f>+G6+1</f>
        <v>171</v>
      </c>
      <c r="H7" s="8">
        <f t="shared" si="2"/>
        <v>0.93370681605975725</v>
      </c>
      <c r="I7" s="7">
        <f>+I6+1</f>
        <v>201</v>
      </c>
      <c r="J7" s="8">
        <f t="shared" si="3"/>
        <v>0.90826521344232514</v>
      </c>
      <c r="K7" s="7">
        <f>+K6+1</f>
        <v>231</v>
      </c>
      <c r="L7" s="8">
        <f t="shared" si="4"/>
        <v>0.88417329796640143</v>
      </c>
      <c r="M7" s="7">
        <f>+M6+1</f>
        <v>261</v>
      </c>
      <c r="N7" s="14">
        <f t="shared" si="5"/>
        <v>0.8613264427217916</v>
      </c>
      <c r="O7" s="19"/>
      <c r="P7" s="13">
        <f>+P6+1</f>
        <v>2</v>
      </c>
      <c r="Q7" s="8">
        <f t="shared" ref="Q7:S35" si="7">+P7/60</f>
        <v>3.3333333333333333E-2</v>
      </c>
      <c r="R7" s="7">
        <f>+R6+1</f>
        <v>31</v>
      </c>
      <c r="S7" s="14">
        <f t="shared" si="7"/>
        <v>0.51666666666666672</v>
      </c>
    </row>
    <row r="8" spans="1:19" x14ac:dyDescent="0.3">
      <c r="A8" s="13">
        <f t="shared" ref="A8:M35" si="8">+A7+1</f>
        <v>82</v>
      </c>
      <c r="B8" s="8">
        <f t="shared" si="6"/>
        <v>1.0183299389002036</v>
      </c>
      <c r="C8" s="7">
        <f t="shared" si="8"/>
        <v>112</v>
      </c>
      <c r="D8" s="8">
        <f t="shared" si="0"/>
        <v>0.98814229249011853</v>
      </c>
      <c r="E8" s="7">
        <f t="shared" si="8"/>
        <v>142</v>
      </c>
      <c r="F8" s="8">
        <f t="shared" si="1"/>
        <v>0.95969289827255277</v>
      </c>
      <c r="G8" s="7">
        <f t="shared" si="8"/>
        <v>172</v>
      </c>
      <c r="H8" s="8">
        <f t="shared" si="2"/>
        <v>0.93283582089552242</v>
      </c>
      <c r="I8" s="7">
        <f t="shared" si="8"/>
        <v>202</v>
      </c>
      <c r="J8" s="8">
        <f t="shared" si="3"/>
        <v>0.90744101633393826</v>
      </c>
      <c r="K8" s="7">
        <f t="shared" si="8"/>
        <v>232</v>
      </c>
      <c r="L8" s="8">
        <f t="shared" si="4"/>
        <v>0.88339222614840984</v>
      </c>
      <c r="M8" s="7">
        <f t="shared" si="8"/>
        <v>262</v>
      </c>
      <c r="N8" s="14">
        <f t="shared" si="5"/>
        <v>0.86058519793459554</v>
      </c>
      <c r="O8" s="19"/>
      <c r="P8" s="13">
        <f t="shared" ref="P8:P35" si="9">+P7+1</f>
        <v>3</v>
      </c>
      <c r="Q8" s="8">
        <f t="shared" si="7"/>
        <v>0.05</v>
      </c>
      <c r="R8" s="7">
        <f t="shared" ref="R8:R35" si="10">+R7+1</f>
        <v>32</v>
      </c>
      <c r="S8" s="14">
        <f t="shared" si="7"/>
        <v>0.53333333333333333</v>
      </c>
    </row>
    <row r="9" spans="1:19" x14ac:dyDescent="0.3">
      <c r="A9" s="13">
        <f t="shared" si="8"/>
        <v>83</v>
      </c>
      <c r="B9" s="8">
        <f t="shared" si="6"/>
        <v>1.0172939979654121</v>
      </c>
      <c r="C9" s="7">
        <f t="shared" si="8"/>
        <v>113</v>
      </c>
      <c r="D9" s="8">
        <f t="shared" si="0"/>
        <v>0.98716683119447191</v>
      </c>
      <c r="E9" s="7">
        <f t="shared" si="8"/>
        <v>143</v>
      </c>
      <c r="F9" s="8">
        <f t="shared" si="1"/>
        <v>0.95877277085330781</v>
      </c>
      <c r="G9" s="7">
        <f t="shared" si="8"/>
        <v>173</v>
      </c>
      <c r="H9" s="8">
        <f t="shared" si="2"/>
        <v>0.93196644920782856</v>
      </c>
      <c r="I9" s="7">
        <f t="shared" si="8"/>
        <v>203</v>
      </c>
      <c r="J9" s="8">
        <f t="shared" si="3"/>
        <v>0.90661831368993651</v>
      </c>
      <c r="K9" s="7">
        <f t="shared" si="8"/>
        <v>233</v>
      </c>
      <c r="L9" s="8">
        <f t="shared" si="4"/>
        <v>0.88261253309796994</v>
      </c>
      <c r="M9" s="7">
        <f t="shared" si="8"/>
        <v>263</v>
      </c>
      <c r="N9" s="14">
        <f t="shared" si="5"/>
        <v>0.85984522785898543</v>
      </c>
      <c r="O9" s="19"/>
      <c r="P9" s="13">
        <f t="shared" si="9"/>
        <v>4</v>
      </c>
      <c r="Q9" s="8">
        <f t="shared" si="7"/>
        <v>6.6666666666666666E-2</v>
      </c>
      <c r="R9" s="7">
        <f t="shared" si="10"/>
        <v>33</v>
      </c>
      <c r="S9" s="14">
        <f t="shared" si="7"/>
        <v>0.55000000000000004</v>
      </c>
    </row>
    <row r="10" spans="1:19" x14ac:dyDescent="0.3">
      <c r="A10" s="13">
        <f t="shared" si="8"/>
        <v>84</v>
      </c>
      <c r="B10" s="8">
        <f t="shared" si="6"/>
        <v>1.0162601626016261</v>
      </c>
      <c r="C10" s="7">
        <f t="shared" si="8"/>
        <v>114</v>
      </c>
      <c r="D10" s="8">
        <f t="shared" si="0"/>
        <v>0.98619329388560162</v>
      </c>
      <c r="E10" s="7">
        <f t="shared" si="8"/>
        <v>144</v>
      </c>
      <c r="F10" s="8">
        <f t="shared" si="1"/>
        <v>0.95785440613026818</v>
      </c>
      <c r="G10" s="7">
        <f t="shared" si="8"/>
        <v>174</v>
      </c>
      <c r="H10" s="8">
        <f t="shared" si="2"/>
        <v>0.93109869646182497</v>
      </c>
      <c r="I10" s="7">
        <f t="shared" si="8"/>
        <v>204</v>
      </c>
      <c r="J10" s="8">
        <f t="shared" si="3"/>
        <v>0.90579710144927539</v>
      </c>
      <c r="K10" s="7">
        <f t="shared" si="8"/>
        <v>234</v>
      </c>
      <c r="L10" s="8">
        <f t="shared" si="4"/>
        <v>0.88183421516754845</v>
      </c>
      <c r="M10" s="7">
        <f t="shared" si="8"/>
        <v>264</v>
      </c>
      <c r="N10" s="14">
        <f t="shared" si="5"/>
        <v>0.85910652920962194</v>
      </c>
      <c r="O10" s="19"/>
      <c r="P10" s="13">
        <f t="shared" si="9"/>
        <v>5</v>
      </c>
      <c r="Q10" s="8">
        <f t="shared" si="7"/>
        <v>8.3333333333333329E-2</v>
      </c>
      <c r="R10" s="7">
        <f t="shared" si="10"/>
        <v>34</v>
      </c>
      <c r="S10" s="14">
        <f t="shared" si="7"/>
        <v>0.56666666666666665</v>
      </c>
    </row>
    <row r="11" spans="1:19" x14ac:dyDescent="0.3">
      <c r="A11" s="13">
        <f t="shared" si="8"/>
        <v>85</v>
      </c>
      <c r="B11" s="8">
        <f t="shared" si="6"/>
        <v>1.015228426395939</v>
      </c>
      <c r="C11" s="7">
        <f t="shared" si="8"/>
        <v>115</v>
      </c>
      <c r="D11" s="8">
        <f t="shared" si="0"/>
        <v>0.98522167487684731</v>
      </c>
      <c r="E11" s="7">
        <f t="shared" si="8"/>
        <v>145</v>
      </c>
      <c r="F11" s="8">
        <f t="shared" si="1"/>
        <v>0.9569377990430622</v>
      </c>
      <c r="G11" s="7">
        <f t="shared" si="8"/>
        <v>175</v>
      </c>
      <c r="H11" s="8">
        <f t="shared" si="2"/>
        <v>0.93023255813953487</v>
      </c>
      <c r="I11" s="7">
        <f t="shared" si="8"/>
        <v>205</v>
      </c>
      <c r="J11" s="8">
        <f t="shared" si="3"/>
        <v>0.90497737556561086</v>
      </c>
      <c r="K11" s="7">
        <f t="shared" si="8"/>
        <v>235</v>
      </c>
      <c r="L11" s="8">
        <f t="shared" si="4"/>
        <v>0.88105726872246692</v>
      </c>
      <c r="M11" s="7">
        <f t="shared" si="8"/>
        <v>265</v>
      </c>
      <c r="N11" s="14">
        <f t="shared" si="5"/>
        <v>0.85836909871244638</v>
      </c>
      <c r="O11" s="19"/>
      <c r="P11" s="13">
        <f t="shared" si="9"/>
        <v>6</v>
      </c>
      <c r="Q11" s="8">
        <f t="shared" si="7"/>
        <v>0.1</v>
      </c>
      <c r="R11" s="7">
        <f t="shared" si="10"/>
        <v>35</v>
      </c>
      <c r="S11" s="14">
        <f t="shared" si="7"/>
        <v>0.58333333333333337</v>
      </c>
    </row>
    <row r="12" spans="1:19" x14ac:dyDescent="0.3">
      <c r="A12" s="13">
        <f t="shared" si="8"/>
        <v>86</v>
      </c>
      <c r="B12" s="8">
        <f t="shared" si="6"/>
        <v>1.0141987829614605</v>
      </c>
      <c r="C12" s="7">
        <f t="shared" si="8"/>
        <v>116</v>
      </c>
      <c r="D12" s="8">
        <f t="shared" si="0"/>
        <v>0.98425196850393704</v>
      </c>
      <c r="E12" s="7">
        <f t="shared" si="8"/>
        <v>146</v>
      </c>
      <c r="F12" s="8">
        <f t="shared" si="1"/>
        <v>0.95602294455066916</v>
      </c>
      <c r="G12" s="7">
        <f t="shared" si="8"/>
        <v>176</v>
      </c>
      <c r="H12" s="8">
        <f t="shared" si="2"/>
        <v>0.92936802973977695</v>
      </c>
      <c r="I12" s="7">
        <f t="shared" si="8"/>
        <v>206</v>
      </c>
      <c r="J12" s="8">
        <f t="shared" si="3"/>
        <v>0.9041591320072333</v>
      </c>
      <c r="K12" s="7">
        <f t="shared" si="8"/>
        <v>236</v>
      </c>
      <c r="L12" s="8">
        <f t="shared" si="4"/>
        <v>0.88028169014084512</v>
      </c>
      <c r="M12" s="7">
        <f t="shared" si="8"/>
        <v>266</v>
      </c>
      <c r="N12" s="14">
        <f t="shared" si="5"/>
        <v>0.85763293310463118</v>
      </c>
      <c r="O12" s="19"/>
      <c r="P12" s="13">
        <f t="shared" si="9"/>
        <v>7</v>
      </c>
      <c r="Q12" s="8">
        <f t="shared" si="7"/>
        <v>0.11666666666666667</v>
      </c>
      <c r="R12" s="7">
        <f t="shared" si="10"/>
        <v>36</v>
      </c>
      <c r="S12" s="14">
        <f t="shared" si="7"/>
        <v>0.6</v>
      </c>
    </row>
    <row r="13" spans="1:19" x14ac:dyDescent="0.3">
      <c r="A13" s="13">
        <f t="shared" si="8"/>
        <v>87</v>
      </c>
      <c r="B13" s="8">
        <f t="shared" si="6"/>
        <v>1.0131712259371835</v>
      </c>
      <c r="C13" s="7">
        <f t="shared" si="8"/>
        <v>117</v>
      </c>
      <c r="D13" s="8">
        <f t="shared" si="0"/>
        <v>0.98328416912487704</v>
      </c>
      <c r="E13" s="7">
        <f t="shared" si="8"/>
        <v>147</v>
      </c>
      <c r="F13" s="8">
        <f t="shared" si="1"/>
        <v>0.95510983763132762</v>
      </c>
      <c r="G13" s="7">
        <f t="shared" si="8"/>
        <v>177</v>
      </c>
      <c r="H13" s="8">
        <f t="shared" si="2"/>
        <v>0.92850510677808729</v>
      </c>
      <c r="I13" s="7">
        <f t="shared" si="8"/>
        <v>207</v>
      </c>
      <c r="J13" s="8">
        <f t="shared" si="3"/>
        <v>0.90334236675700086</v>
      </c>
      <c r="K13" s="7">
        <f t="shared" si="8"/>
        <v>237</v>
      </c>
      <c r="L13" s="8">
        <f t="shared" si="4"/>
        <v>0.87950747581354438</v>
      </c>
      <c r="M13" s="7">
        <f t="shared" si="8"/>
        <v>267</v>
      </c>
      <c r="N13" s="14">
        <f t="shared" si="5"/>
        <v>0.85689802913453295</v>
      </c>
      <c r="O13" s="19"/>
      <c r="P13" s="13">
        <f t="shared" si="9"/>
        <v>8</v>
      </c>
      <c r="Q13" s="8">
        <f t="shared" si="7"/>
        <v>0.13333333333333333</v>
      </c>
      <c r="R13" s="7">
        <f t="shared" si="10"/>
        <v>37</v>
      </c>
      <c r="S13" s="14">
        <f t="shared" si="7"/>
        <v>0.6166666666666667</v>
      </c>
    </row>
    <row r="14" spans="1:19" x14ac:dyDescent="0.3">
      <c r="A14" s="13">
        <f t="shared" si="8"/>
        <v>88</v>
      </c>
      <c r="B14" s="8">
        <f t="shared" si="6"/>
        <v>1.0121457489878543</v>
      </c>
      <c r="C14" s="7">
        <f t="shared" si="8"/>
        <v>118</v>
      </c>
      <c r="D14" s="8">
        <f t="shared" si="0"/>
        <v>0.98231827111984282</v>
      </c>
      <c r="E14" s="7">
        <f t="shared" si="8"/>
        <v>148</v>
      </c>
      <c r="F14" s="8">
        <f t="shared" si="1"/>
        <v>0.95419847328244278</v>
      </c>
      <c r="G14" s="7">
        <f t="shared" si="8"/>
        <v>178</v>
      </c>
      <c r="H14" s="8">
        <f t="shared" si="2"/>
        <v>0.92764378478664189</v>
      </c>
      <c r="I14" s="7">
        <f t="shared" si="8"/>
        <v>208</v>
      </c>
      <c r="J14" s="8">
        <f t="shared" si="3"/>
        <v>0.90252707581227432</v>
      </c>
      <c r="K14" s="7">
        <f t="shared" si="8"/>
        <v>238</v>
      </c>
      <c r="L14" s="8">
        <f t="shared" si="4"/>
        <v>0.87873462214411246</v>
      </c>
      <c r="M14" s="7">
        <f t="shared" si="8"/>
        <v>268</v>
      </c>
      <c r="N14" s="14">
        <f t="shared" si="5"/>
        <v>0.85616438356164382</v>
      </c>
      <c r="O14" s="19"/>
      <c r="P14" s="13">
        <f t="shared" si="9"/>
        <v>9</v>
      </c>
      <c r="Q14" s="8">
        <f t="shared" si="7"/>
        <v>0.15</v>
      </c>
      <c r="R14" s="7">
        <f t="shared" si="10"/>
        <v>38</v>
      </c>
      <c r="S14" s="14">
        <f t="shared" si="7"/>
        <v>0.6333333333333333</v>
      </c>
    </row>
    <row r="15" spans="1:19" x14ac:dyDescent="0.3">
      <c r="A15" s="13">
        <f t="shared" si="8"/>
        <v>89</v>
      </c>
      <c r="B15" s="8">
        <f t="shared" si="6"/>
        <v>1.0111223458038423</v>
      </c>
      <c r="C15" s="7">
        <f t="shared" si="8"/>
        <v>119</v>
      </c>
      <c r="D15" s="8">
        <f t="shared" si="0"/>
        <v>0.98135426889106969</v>
      </c>
      <c r="E15" s="7">
        <f t="shared" si="8"/>
        <v>149</v>
      </c>
      <c r="F15" s="8">
        <f t="shared" si="1"/>
        <v>0.95328884652049573</v>
      </c>
      <c r="G15" s="7">
        <f t="shared" si="8"/>
        <v>179</v>
      </c>
      <c r="H15" s="8">
        <f t="shared" si="2"/>
        <v>0.92678405931417984</v>
      </c>
      <c r="I15" s="7">
        <f t="shared" si="8"/>
        <v>209</v>
      </c>
      <c r="J15" s="8">
        <f t="shared" si="3"/>
        <v>0.90171325518485124</v>
      </c>
      <c r="K15" s="7">
        <f t="shared" si="8"/>
        <v>239</v>
      </c>
      <c r="L15" s="8">
        <f t="shared" si="4"/>
        <v>0.87796312554872691</v>
      </c>
      <c r="M15" s="7">
        <f t="shared" si="8"/>
        <v>269</v>
      </c>
      <c r="N15" s="14">
        <f t="shared" si="5"/>
        <v>0.85543199315654406</v>
      </c>
      <c r="O15" s="19"/>
      <c r="P15" s="13">
        <f t="shared" si="9"/>
        <v>10</v>
      </c>
      <c r="Q15" s="8">
        <f t="shared" si="7"/>
        <v>0.16666666666666666</v>
      </c>
      <c r="R15" s="7">
        <f t="shared" si="10"/>
        <v>39</v>
      </c>
      <c r="S15" s="14">
        <f t="shared" si="7"/>
        <v>0.65</v>
      </c>
    </row>
    <row r="16" spans="1:19" x14ac:dyDescent="0.3">
      <c r="A16" s="13">
        <f t="shared" si="8"/>
        <v>90</v>
      </c>
      <c r="B16" s="8">
        <f t="shared" si="6"/>
        <v>1.0101010101010102</v>
      </c>
      <c r="C16" s="7">
        <f t="shared" si="8"/>
        <v>120</v>
      </c>
      <c r="D16" s="8">
        <f t="shared" si="0"/>
        <v>0.98039215686274506</v>
      </c>
      <c r="E16" s="7">
        <f t="shared" si="8"/>
        <v>150</v>
      </c>
      <c r="F16" s="8">
        <f t="shared" si="1"/>
        <v>0.95238095238095233</v>
      </c>
      <c r="G16" s="7">
        <f t="shared" si="8"/>
        <v>180</v>
      </c>
      <c r="H16" s="8">
        <f t="shared" si="2"/>
        <v>0.92592592592592593</v>
      </c>
      <c r="I16" s="7">
        <f t="shared" si="8"/>
        <v>210</v>
      </c>
      <c r="J16" s="8">
        <f t="shared" si="3"/>
        <v>0.90090090090090091</v>
      </c>
      <c r="K16" s="7">
        <f t="shared" si="8"/>
        <v>240</v>
      </c>
      <c r="L16" s="8">
        <f t="shared" si="4"/>
        <v>0.8771929824561403</v>
      </c>
      <c r="M16" s="7">
        <f t="shared" si="8"/>
        <v>270</v>
      </c>
      <c r="N16" s="14">
        <f t="shared" si="5"/>
        <v>0.85470085470085466</v>
      </c>
      <c r="O16" s="19"/>
      <c r="P16" s="13">
        <f t="shared" si="9"/>
        <v>11</v>
      </c>
      <c r="Q16" s="8">
        <f t="shared" si="7"/>
        <v>0.18333333333333332</v>
      </c>
      <c r="R16" s="7">
        <f t="shared" si="10"/>
        <v>40</v>
      </c>
      <c r="S16" s="14">
        <f t="shared" si="7"/>
        <v>0.66666666666666663</v>
      </c>
    </row>
    <row r="17" spans="1:19" x14ac:dyDescent="0.3">
      <c r="A17" s="13">
        <f t="shared" si="8"/>
        <v>91</v>
      </c>
      <c r="B17" s="8">
        <f t="shared" si="6"/>
        <v>1.0090817356205852</v>
      </c>
      <c r="C17" s="7">
        <f t="shared" si="8"/>
        <v>121</v>
      </c>
      <c r="D17" s="8">
        <f t="shared" si="0"/>
        <v>0.97943192948090108</v>
      </c>
      <c r="E17" s="7">
        <f t="shared" si="8"/>
        <v>151</v>
      </c>
      <c r="F17" s="8">
        <f t="shared" si="1"/>
        <v>0.95147478591817314</v>
      </c>
      <c r="G17" s="7">
        <f t="shared" si="8"/>
        <v>181</v>
      </c>
      <c r="H17" s="8">
        <f t="shared" si="2"/>
        <v>0.92506938020351526</v>
      </c>
      <c r="I17" s="7">
        <f t="shared" si="8"/>
        <v>211</v>
      </c>
      <c r="J17" s="8">
        <f t="shared" si="3"/>
        <v>0.90009000900090008</v>
      </c>
      <c r="K17" s="7">
        <f t="shared" si="8"/>
        <v>241</v>
      </c>
      <c r="L17" s="8">
        <f t="shared" si="4"/>
        <v>0.87642418930762489</v>
      </c>
      <c r="M17" s="7">
        <f t="shared" si="8"/>
        <v>271</v>
      </c>
      <c r="N17" s="14">
        <f t="shared" si="5"/>
        <v>0.85397096498719038</v>
      </c>
      <c r="O17" s="19"/>
      <c r="P17" s="13">
        <f t="shared" si="9"/>
        <v>12</v>
      </c>
      <c r="Q17" s="8">
        <f t="shared" si="7"/>
        <v>0.2</v>
      </c>
      <c r="R17" s="7">
        <f t="shared" si="10"/>
        <v>41</v>
      </c>
      <c r="S17" s="14">
        <f t="shared" si="7"/>
        <v>0.68333333333333335</v>
      </c>
    </row>
    <row r="18" spans="1:19" x14ac:dyDescent="0.3">
      <c r="A18" s="13">
        <f t="shared" si="8"/>
        <v>92</v>
      </c>
      <c r="B18" s="8">
        <f t="shared" si="6"/>
        <v>1.0080645161290323</v>
      </c>
      <c r="C18" s="7">
        <f t="shared" si="8"/>
        <v>122</v>
      </c>
      <c r="D18" s="8">
        <f t="shared" si="0"/>
        <v>0.97847358121330719</v>
      </c>
      <c r="E18" s="7">
        <f t="shared" si="8"/>
        <v>152</v>
      </c>
      <c r="F18" s="8">
        <f t="shared" si="1"/>
        <v>0.95057034220532322</v>
      </c>
      <c r="G18" s="7">
        <f t="shared" si="8"/>
        <v>182</v>
      </c>
      <c r="H18" s="8">
        <f t="shared" si="2"/>
        <v>0.92421441774491686</v>
      </c>
      <c r="I18" s="7">
        <f t="shared" si="8"/>
        <v>212</v>
      </c>
      <c r="J18" s="8">
        <f t="shared" si="3"/>
        <v>0.89928057553956831</v>
      </c>
      <c r="K18" s="7">
        <f t="shared" si="8"/>
        <v>242</v>
      </c>
      <c r="L18" s="8">
        <f t="shared" si="4"/>
        <v>0.87565674255691772</v>
      </c>
      <c r="M18" s="7">
        <f t="shared" si="8"/>
        <v>272</v>
      </c>
      <c r="N18" s="14">
        <f t="shared" si="5"/>
        <v>0.85324232081911267</v>
      </c>
      <c r="O18" s="19"/>
      <c r="P18" s="13">
        <f t="shared" si="9"/>
        <v>13</v>
      </c>
      <c r="Q18" s="8">
        <f t="shared" si="7"/>
        <v>0.21666666666666667</v>
      </c>
      <c r="R18" s="7">
        <f t="shared" si="10"/>
        <v>42</v>
      </c>
      <c r="S18" s="14">
        <f t="shared" si="7"/>
        <v>0.7</v>
      </c>
    </row>
    <row r="19" spans="1:19" x14ac:dyDescent="0.3">
      <c r="A19" s="13">
        <f t="shared" si="8"/>
        <v>93</v>
      </c>
      <c r="B19" s="8">
        <f t="shared" si="6"/>
        <v>1.0070493454179255</v>
      </c>
      <c r="C19" s="7">
        <f t="shared" si="8"/>
        <v>123</v>
      </c>
      <c r="D19" s="8">
        <f t="shared" si="0"/>
        <v>0.97751710654936463</v>
      </c>
      <c r="E19" s="7">
        <f t="shared" si="8"/>
        <v>153</v>
      </c>
      <c r="F19" s="8">
        <f t="shared" si="1"/>
        <v>0.94966761633428298</v>
      </c>
      <c r="G19" s="7">
        <f t="shared" si="8"/>
        <v>183</v>
      </c>
      <c r="H19" s="8">
        <f t="shared" si="2"/>
        <v>0.92336103416435822</v>
      </c>
      <c r="I19" s="7">
        <f t="shared" si="8"/>
        <v>213</v>
      </c>
      <c r="J19" s="8">
        <f t="shared" si="3"/>
        <v>0.89847259658580414</v>
      </c>
      <c r="K19" s="7">
        <f t="shared" si="8"/>
        <v>243</v>
      </c>
      <c r="L19" s="8">
        <f t="shared" si="4"/>
        <v>0.87489063867016625</v>
      </c>
      <c r="M19" s="7">
        <f t="shared" si="8"/>
        <v>273</v>
      </c>
      <c r="N19" s="14">
        <f t="shared" si="5"/>
        <v>0.85251491901108267</v>
      </c>
      <c r="O19" s="19"/>
      <c r="P19" s="13">
        <f t="shared" si="9"/>
        <v>14</v>
      </c>
      <c r="Q19" s="8">
        <f t="shared" si="7"/>
        <v>0.23333333333333334</v>
      </c>
      <c r="R19" s="7">
        <f t="shared" si="10"/>
        <v>43</v>
      </c>
      <c r="S19" s="14">
        <f t="shared" si="7"/>
        <v>0.71666666666666667</v>
      </c>
    </row>
    <row r="20" spans="1:19" x14ac:dyDescent="0.3">
      <c r="A20" s="13">
        <f t="shared" si="8"/>
        <v>94</v>
      </c>
      <c r="B20" s="8">
        <f t="shared" si="6"/>
        <v>1.0060362173038229</v>
      </c>
      <c r="C20" s="7">
        <f t="shared" si="8"/>
        <v>124</v>
      </c>
      <c r="D20" s="8">
        <f t="shared" si="0"/>
        <v>0.9765625</v>
      </c>
      <c r="E20" s="7">
        <f t="shared" si="8"/>
        <v>154</v>
      </c>
      <c r="F20" s="8">
        <f t="shared" si="1"/>
        <v>0.94876660341555974</v>
      </c>
      <c r="G20" s="7">
        <f t="shared" si="8"/>
        <v>184</v>
      </c>
      <c r="H20" s="8">
        <f t="shared" si="2"/>
        <v>0.92250922509225097</v>
      </c>
      <c r="I20" s="7">
        <f t="shared" si="8"/>
        <v>214</v>
      </c>
      <c r="J20" s="8">
        <f t="shared" si="3"/>
        <v>0.89766606822262118</v>
      </c>
      <c r="K20" s="7">
        <f t="shared" si="8"/>
        <v>244</v>
      </c>
      <c r="L20" s="8">
        <f t="shared" si="4"/>
        <v>0.87412587412587417</v>
      </c>
      <c r="M20" s="7">
        <f t="shared" si="8"/>
        <v>274</v>
      </c>
      <c r="N20" s="14">
        <f t="shared" si="5"/>
        <v>0.85178875638841567</v>
      </c>
      <c r="O20" s="19"/>
      <c r="P20" s="13">
        <f t="shared" si="9"/>
        <v>15</v>
      </c>
      <c r="Q20" s="8">
        <f t="shared" si="7"/>
        <v>0.25</v>
      </c>
      <c r="R20" s="7">
        <f t="shared" si="10"/>
        <v>44</v>
      </c>
      <c r="S20" s="14">
        <f t="shared" si="7"/>
        <v>0.73333333333333328</v>
      </c>
    </row>
    <row r="21" spans="1:19" x14ac:dyDescent="0.3">
      <c r="A21" s="13">
        <f t="shared" si="8"/>
        <v>95</v>
      </c>
      <c r="B21" s="8">
        <f t="shared" si="6"/>
        <v>1.0050251256281406</v>
      </c>
      <c r="C21" s="7">
        <f t="shared" si="8"/>
        <v>125</v>
      </c>
      <c r="D21" s="8">
        <f t="shared" si="0"/>
        <v>0.97560975609756095</v>
      </c>
      <c r="E21" s="7">
        <f t="shared" si="8"/>
        <v>155</v>
      </c>
      <c r="F21" s="8">
        <f t="shared" si="1"/>
        <v>0.94786729857819907</v>
      </c>
      <c r="G21" s="7">
        <f t="shared" si="8"/>
        <v>185</v>
      </c>
      <c r="H21" s="8">
        <f t="shared" si="2"/>
        <v>0.92165898617511521</v>
      </c>
      <c r="I21" s="7">
        <f t="shared" si="8"/>
        <v>215</v>
      </c>
      <c r="J21" s="8">
        <f t="shared" si="3"/>
        <v>0.89686098654708524</v>
      </c>
      <c r="K21" s="7">
        <f t="shared" si="8"/>
        <v>245</v>
      </c>
      <c r="L21" s="8">
        <f t="shared" si="4"/>
        <v>0.8733624454148472</v>
      </c>
      <c r="M21" s="7">
        <f t="shared" si="8"/>
        <v>275</v>
      </c>
      <c r="N21" s="14">
        <f t="shared" si="5"/>
        <v>0.85106382978723405</v>
      </c>
      <c r="O21" s="19"/>
      <c r="P21" s="13">
        <f t="shared" si="9"/>
        <v>16</v>
      </c>
      <c r="Q21" s="8">
        <f t="shared" si="7"/>
        <v>0.26666666666666666</v>
      </c>
      <c r="R21" s="7">
        <f t="shared" si="10"/>
        <v>45</v>
      </c>
      <c r="S21" s="14">
        <f t="shared" si="7"/>
        <v>0.75</v>
      </c>
    </row>
    <row r="22" spans="1:19" x14ac:dyDescent="0.3">
      <c r="A22" s="13">
        <f t="shared" si="8"/>
        <v>96</v>
      </c>
      <c r="B22" s="8">
        <f t="shared" si="6"/>
        <v>1.0040160642570282</v>
      </c>
      <c r="C22" s="7">
        <f t="shared" si="8"/>
        <v>126</v>
      </c>
      <c r="D22" s="8">
        <f t="shared" si="0"/>
        <v>0.97465886939571145</v>
      </c>
      <c r="E22" s="7">
        <f t="shared" si="8"/>
        <v>156</v>
      </c>
      <c r="F22" s="8">
        <f t="shared" si="1"/>
        <v>0.94696969696969702</v>
      </c>
      <c r="G22" s="7">
        <f t="shared" si="8"/>
        <v>186</v>
      </c>
      <c r="H22" s="8">
        <f t="shared" si="2"/>
        <v>0.92081031307550643</v>
      </c>
      <c r="I22" s="7">
        <f t="shared" si="8"/>
        <v>216</v>
      </c>
      <c r="J22" s="8">
        <f t="shared" si="3"/>
        <v>0.89605734767025091</v>
      </c>
      <c r="K22" s="7">
        <f t="shared" si="8"/>
        <v>246</v>
      </c>
      <c r="L22" s="8">
        <f t="shared" si="4"/>
        <v>0.87260034904013961</v>
      </c>
      <c r="M22" s="7">
        <f t="shared" si="8"/>
        <v>276</v>
      </c>
      <c r="N22" s="14">
        <f t="shared" si="5"/>
        <v>0.85034013605442171</v>
      </c>
      <c r="O22" s="19"/>
      <c r="P22" s="13">
        <f t="shared" si="9"/>
        <v>17</v>
      </c>
      <c r="Q22" s="8">
        <f t="shared" si="7"/>
        <v>0.28333333333333333</v>
      </c>
      <c r="R22" s="7">
        <f t="shared" si="10"/>
        <v>46</v>
      </c>
      <c r="S22" s="14">
        <f t="shared" si="7"/>
        <v>0.76666666666666672</v>
      </c>
    </row>
    <row r="23" spans="1:19" x14ac:dyDescent="0.3">
      <c r="A23" s="13">
        <f t="shared" si="8"/>
        <v>97</v>
      </c>
      <c r="B23" s="8">
        <f t="shared" si="6"/>
        <v>1.0030090270812437</v>
      </c>
      <c r="C23" s="7">
        <f t="shared" si="8"/>
        <v>127</v>
      </c>
      <c r="D23" s="8">
        <f t="shared" si="0"/>
        <v>0.97370983446932813</v>
      </c>
      <c r="E23" s="7">
        <f t="shared" si="8"/>
        <v>157</v>
      </c>
      <c r="F23" s="8">
        <f t="shared" si="1"/>
        <v>0.94607379375591294</v>
      </c>
      <c r="G23" s="7">
        <f t="shared" si="8"/>
        <v>187</v>
      </c>
      <c r="H23" s="8">
        <f t="shared" si="2"/>
        <v>0.91996320147194111</v>
      </c>
      <c r="I23" s="7">
        <f t="shared" si="8"/>
        <v>217</v>
      </c>
      <c r="J23" s="8">
        <f t="shared" si="3"/>
        <v>0.89525514771709935</v>
      </c>
      <c r="K23" s="7">
        <f t="shared" si="8"/>
        <v>247</v>
      </c>
      <c r="L23" s="8">
        <f t="shared" si="4"/>
        <v>0.87183958151700092</v>
      </c>
      <c r="M23" s="7">
        <f t="shared" si="8"/>
        <v>277</v>
      </c>
      <c r="N23" s="14">
        <f t="shared" si="5"/>
        <v>0.84961767204757854</v>
      </c>
      <c r="O23" s="19"/>
      <c r="P23" s="13">
        <f t="shared" si="9"/>
        <v>18</v>
      </c>
      <c r="Q23" s="8">
        <f t="shared" si="7"/>
        <v>0.3</v>
      </c>
      <c r="R23" s="7">
        <f t="shared" si="10"/>
        <v>47</v>
      </c>
      <c r="S23" s="14">
        <f t="shared" si="7"/>
        <v>0.78333333333333333</v>
      </c>
    </row>
    <row r="24" spans="1:19" x14ac:dyDescent="0.3">
      <c r="A24" s="13">
        <f t="shared" si="8"/>
        <v>98</v>
      </c>
      <c r="B24" s="8">
        <f t="shared" si="6"/>
        <v>1.002004008016032</v>
      </c>
      <c r="C24" s="7">
        <f t="shared" si="8"/>
        <v>128</v>
      </c>
      <c r="D24" s="8">
        <f t="shared" si="0"/>
        <v>0.97276264591439687</v>
      </c>
      <c r="E24" s="7">
        <f t="shared" si="8"/>
        <v>158</v>
      </c>
      <c r="F24" s="8">
        <f t="shared" si="1"/>
        <v>0.94517958412098302</v>
      </c>
      <c r="G24" s="7">
        <f t="shared" si="8"/>
        <v>188</v>
      </c>
      <c r="H24" s="8">
        <f t="shared" si="2"/>
        <v>0.91911764705882348</v>
      </c>
      <c r="I24" s="7">
        <f t="shared" si="8"/>
        <v>218</v>
      </c>
      <c r="J24" s="8">
        <f t="shared" si="3"/>
        <v>0.89445438282647582</v>
      </c>
      <c r="K24" s="7">
        <f t="shared" si="8"/>
        <v>248</v>
      </c>
      <c r="L24" s="8">
        <f t="shared" si="4"/>
        <v>0.87108013937282225</v>
      </c>
      <c r="M24" s="7">
        <f t="shared" si="8"/>
        <v>278</v>
      </c>
      <c r="N24" s="14">
        <f t="shared" si="5"/>
        <v>0.84889643463497455</v>
      </c>
      <c r="O24" s="19"/>
      <c r="P24" s="13">
        <f t="shared" si="9"/>
        <v>19</v>
      </c>
      <c r="Q24" s="8">
        <f t="shared" si="7"/>
        <v>0.31666666666666665</v>
      </c>
      <c r="R24" s="7">
        <f t="shared" si="10"/>
        <v>48</v>
      </c>
      <c r="S24" s="14">
        <f t="shared" si="7"/>
        <v>0.8</v>
      </c>
    </row>
    <row r="25" spans="1:19" x14ac:dyDescent="0.3">
      <c r="A25" s="13">
        <f t="shared" si="8"/>
        <v>99</v>
      </c>
      <c r="B25" s="8">
        <f t="shared" si="6"/>
        <v>1.0010010010010011</v>
      </c>
      <c r="C25" s="7">
        <f t="shared" si="8"/>
        <v>129</v>
      </c>
      <c r="D25" s="8">
        <f t="shared" si="0"/>
        <v>0.97181729834791064</v>
      </c>
      <c r="E25" s="7">
        <f t="shared" si="8"/>
        <v>159</v>
      </c>
      <c r="F25" s="8">
        <f t="shared" si="1"/>
        <v>0.94428706326723322</v>
      </c>
      <c r="G25" s="7">
        <f t="shared" si="8"/>
        <v>189</v>
      </c>
      <c r="H25" s="8">
        <f t="shared" si="2"/>
        <v>0.91827364554637281</v>
      </c>
      <c r="I25" s="7">
        <f t="shared" si="8"/>
        <v>219</v>
      </c>
      <c r="J25" s="8">
        <f t="shared" si="3"/>
        <v>0.89365504915102767</v>
      </c>
      <c r="K25" s="7">
        <f t="shared" si="8"/>
        <v>249</v>
      </c>
      <c r="L25" s="8">
        <f t="shared" si="4"/>
        <v>0.8703220191470844</v>
      </c>
      <c r="M25" s="7">
        <f t="shared" si="8"/>
        <v>279</v>
      </c>
      <c r="N25" s="14">
        <f t="shared" si="5"/>
        <v>0.8481764206955047</v>
      </c>
      <c r="O25" s="19"/>
      <c r="P25" s="13">
        <f t="shared" si="9"/>
        <v>20</v>
      </c>
      <c r="Q25" s="8">
        <f t="shared" si="7"/>
        <v>0.33333333333333331</v>
      </c>
      <c r="R25" s="7">
        <f t="shared" si="10"/>
        <v>49</v>
      </c>
      <c r="S25" s="14">
        <f t="shared" si="7"/>
        <v>0.81666666666666665</v>
      </c>
    </row>
    <row r="26" spans="1:19" x14ac:dyDescent="0.3">
      <c r="A26" s="13">
        <f t="shared" si="8"/>
        <v>100</v>
      </c>
      <c r="B26" s="8">
        <f t="shared" si="6"/>
        <v>1</v>
      </c>
      <c r="C26" s="7">
        <f t="shared" si="8"/>
        <v>130</v>
      </c>
      <c r="D26" s="8">
        <f t="shared" si="0"/>
        <v>0.970873786407767</v>
      </c>
      <c r="E26" s="7">
        <f t="shared" si="8"/>
        <v>160</v>
      </c>
      <c r="F26" s="8">
        <f t="shared" si="1"/>
        <v>0.94339622641509435</v>
      </c>
      <c r="G26" s="7">
        <f t="shared" si="8"/>
        <v>190</v>
      </c>
      <c r="H26" s="8">
        <f t="shared" si="2"/>
        <v>0.91743119266055051</v>
      </c>
      <c r="I26" s="7">
        <f t="shared" si="8"/>
        <v>220</v>
      </c>
      <c r="J26" s="8">
        <f t="shared" si="3"/>
        <v>0.8928571428571429</v>
      </c>
      <c r="K26" s="7">
        <f t="shared" si="8"/>
        <v>250</v>
      </c>
      <c r="L26" s="8">
        <f t="shared" si="4"/>
        <v>0.86956521739130432</v>
      </c>
      <c r="M26" s="7">
        <f t="shared" si="8"/>
        <v>280</v>
      </c>
      <c r="N26" s="14">
        <f t="shared" si="5"/>
        <v>0.84745762711864403</v>
      </c>
      <c r="O26" s="19"/>
      <c r="P26" s="13">
        <f t="shared" si="9"/>
        <v>21</v>
      </c>
      <c r="Q26" s="8">
        <f t="shared" si="7"/>
        <v>0.35</v>
      </c>
      <c r="R26" s="7">
        <f t="shared" si="10"/>
        <v>50</v>
      </c>
      <c r="S26" s="14">
        <f t="shared" si="7"/>
        <v>0.83333333333333337</v>
      </c>
    </row>
    <row r="27" spans="1:19" x14ac:dyDescent="0.3">
      <c r="A27" s="13">
        <f t="shared" si="8"/>
        <v>101</v>
      </c>
      <c r="B27" s="8">
        <f t="shared" si="6"/>
        <v>0.99900099900099903</v>
      </c>
      <c r="C27" s="7">
        <f t="shared" si="8"/>
        <v>131</v>
      </c>
      <c r="D27" s="8">
        <f t="shared" si="0"/>
        <v>0.96993210475266733</v>
      </c>
      <c r="E27" s="7">
        <f t="shared" si="8"/>
        <v>161</v>
      </c>
      <c r="F27" s="8">
        <f t="shared" si="1"/>
        <v>0.94250706880301605</v>
      </c>
      <c r="G27" s="7">
        <f t="shared" si="8"/>
        <v>191</v>
      </c>
      <c r="H27" s="8">
        <f t="shared" si="2"/>
        <v>0.91659028414298804</v>
      </c>
      <c r="I27" s="7">
        <f t="shared" si="8"/>
        <v>221</v>
      </c>
      <c r="J27" s="8">
        <f t="shared" si="3"/>
        <v>0.89206066012488849</v>
      </c>
      <c r="K27" s="7">
        <f t="shared" si="8"/>
        <v>251</v>
      </c>
      <c r="L27" s="8">
        <f t="shared" si="4"/>
        <v>0.86880973066898348</v>
      </c>
      <c r="M27" s="7">
        <f t="shared" si="8"/>
        <v>281</v>
      </c>
      <c r="N27" s="14">
        <f t="shared" si="5"/>
        <v>0.84674005080440307</v>
      </c>
      <c r="O27" s="19"/>
      <c r="P27" s="13">
        <f t="shared" si="9"/>
        <v>22</v>
      </c>
      <c r="Q27" s="8">
        <f t="shared" si="7"/>
        <v>0.36666666666666664</v>
      </c>
      <c r="R27" s="7">
        <f t="shared" si="10"/>
        <v>51</v>
      </c>
      <c r="S27" s="14">
        <f t="shared" si="7"/>
        <v>0.85</v>
      </c>
    </row>
    <row r="28" spans="1:19" x14ac:dyDescent="0.3">
      <c r="A28" s="13">
        <f t="shared" si="8"/>
        <v>102</v>
      </c>
      <c r="B28" s="8">
        <f t="shared" si="6"/>
        <v>0.99800399201596801</v>
      </c>
      <c r="C28" s="7">
        <f t="shared" si="8"/>
        <v>132</v>
      </c>
      <c r="D28" s="8">
        <f t="shared" si="0"/>
        <v>0.96899224806201545</v>
      </c>
      <c r="E28" s="7">
        <f t="shared" si="8"/>
        <v>162</v>
      </c>
      <c r="F28" s="8">
        <f t="shared" si="1"/>
        <v>0.94161958568738224</v>
      </c>
      <c r="G28" s="7">
        <f t="shared" si="8"/>
        <v>192</v>
      </c>
      <c r="H28" s="8">
        <f t="shared" si="2"/>
        <v>0.91575091575091572</v>
      </c>
      <c r="I28" s="7">
        <f t="shared" si="8"/>
        <v>222</v>
      </c>
      <c r="J28" s="8">
        <f t="shared" si="3"/>
        <v>0.89126559714795006</v>
      </c>
      <c r="K28" s="7">
        <f t="shared" si="8"/>
        <v>252</v>
      </c>
      <c r="L28" s="8">
        <f t="shared" si="4"/>
        <v>0.86805555555555558</v>
      </c>
      <c r="M28" s="7">
        <f t="shared" si="8"/>
        <v>282</v>
      </c>
      <c r="N28" s="14">
        <f t="shared" si="5"/>
        <v>0.84602368866328259</v>
      </c>
      <c r="O28" s="19"/>
      <c r="P28" s="13">
        <f t="shared" si="9"/>
        <v>23</v>
      </c>
      <c r="Q28" s="8">
        <f t="shared" si="7"/>
        <v>0.38333333333333336</v>
      </c>
      <c r="R28" s="7">
        <f t="shared" si="10"/>
        <v>52</v>
      </c>
      <c r="S28" s="14">
        <f t="shared" si="7"/>
        <v>0.8666666666666667</v>
      </c>
    </row>
    <row r="29" spans="1:19" x14ac:dyDescent="0.3">
      <c r="A29" s="13">
        <f t="shared" si="8"/>
        <v>103</v>
      </c>
      <c r="B29" s="8">
        <f t="shared" si="6"/>
        <v>0.99700897308075775</v>
      </c>
      <c r="C29" s="7">
        <f t="shared" si="8"/>
        <v>133</v>
      </c>
      <c r="D29" s="8">
        <f t="shared" si="0"/>
        <v>0.96805421103581801</v>
      </c>
      <c r="E29" s="7">
        <f t="shared" si="8"/>
        <v>163</v>
      </c>
      <c r="F29" s="8">
        <f t="shared" si="1"/>
        <v>0.94073377234242705</v>
      </c>
      <c r="G29" s="7">
        <f t="shared" si="8"/>
        <v>193</v>
      </c>
      <c r="H29" s="8">
        <f t="shared" si="2"/>
        <v>0.91491308325709053</v>
      </c>
      <c r="I29" s="7">
        <f t="shared" si="8"/>
        <v>223</v>
      </c>
      <c r="J29" s="8">
        <f t="shared" si="3"/>
        <v>0.89047195013357083</v>
      </c>
      <c r="K29" s="7">
        <f t="shared" si="8"/>
        <v>253</v>
      </c>
      <c r="L29" s="8">
        <f t="shared" si="4"/>
        <v>0.86730268863833482</v>
      </c>
      <c r="M29" s="7">
        <f t="shared" si="8"/>
        <v>283</v>
      </c>
      <c r="N29" s="14">
        <f t="shared" si="5"/>
        <v>0.84530853761622993</v>
      </c>
      <c r="O29" s="19"/>
      <c r="P29" s="13">
        <f t="shared" si="9"/>
        <v>24</v>
      </c>
      <c r="Q29" s="8">
        <f t="shared" si="7"/>
        <v>0.4</v>
      </c>
      <c r="R29" s="7">
        <f t="shared" si="10"/>
        <v>53</v>
      </c>
      <c r="S29" s="14">
        <f t="shared" si="7"/>
        <v>0.8833333333333333</v>
      </c>
    </row>
    <row r="30" spans="1:19" x14ac:dyDescent="0.3">
      <c r="A30" s="13">
        <f t="shared" si="8"/>
        <v>104</v>
      </c>
      <c r="B30" s="8">
        <f t="shared" si="6"/>
        <v>0.99601593625498008</v>
      </c>
      <c r="C30" s="7">
        <f t="shared" si="8"/>
        <v>134</v>
      </c>
      <c r="D30" s="8">
        <f t="shared" si="0"/>
        <v>0.96711798839458418</v>
      </c>
      <c r="E30" s="7">
        <f t="shared" si="8"/>
        <v>164</v>
      </c>
      <c r="F30" s="8">
        <f t="shared" si="1"/>
        <v>0.93984962406015038</v>
      </c>
      <c r="G30" s="7">
        <f t="shared" si="8"/>
        <v>194</v>
      </c>
      <c r="H30" s="8">
        <f t="shared" si="2"/>
        <v>0.91407678244972579</v>
      </c>
      <c r="I30" s="7">
        <f t="shared" si="8"/>
        <v>224</v>
      </c>
      <c r="J30" s="8">
        <f t="shared" si="3"/>
        <v>0.88967971530249113</v>
      </c>
      <c r="K30" s="7">
        <f t="shared" si="8"/>
        <v>254</v>
      </c>
      <c r="L30" s="8">
        <f t="shared" si="4"/>
        <v>0.86655112651646449</v>
      </c>
      <c r="M30" s="7">
        <f t="shared" si="8"/>
        <v>284</v>
      </c>
      <c r="N30" s="14">
        <f t="shared" si="5"/>
        <v>0.84459459459459463</v>
      </c>
      <c r="O30" s="19"/>
      <c r="P30" s="13">
        <f t="shared" si="9"/>
        <v>25</v>
      </c>
      <c r="Q30" s="8">
        <f t="shared" si="7"/>
        <v>0.41666666666666669</v>
      </c>
      <c r="R30" s="7">
        <f t="shared" si="10"/>
        <v>54</v>
      </c>
      <c r="S30" s="14">
        <f t="shared" si="7"/>
        <v>0.9</v>
      </c>
    </row>
    <row r="31" spans="1:19" x14ac:dyDescent="0.3">
      <c r="A31" s="13">
        <f t="shared" si="8"/>
        <v>105</v>
      </c>
      <c r="B31" s="8">
        <f t="shared" si="6"/>
        <v>0.99502487562189057</v>
      </c>
      <c r="C31" s="7">
        <f t="shared" si="8"/>
        <v>135</v>
      </c>
      <c r="D31" s="8">
        <f t="shared" si="0"/>
        <v>0.96618357487922701</v>
      </c>
      <c r="E31" s="7">
        <f t="shared" si="8"/>
        <v>165</v>
      </c>
      <c r="F31" s="8">
        <f t="shared" si="1"/>
        <v>0.93896713615023475</v>
      </c>
      <c r="G31" s="7">
        <f t="shared" si="8"/>
        <v>195</v>
      </c>
      <c r="H31" s="8">
        <f t="shared" si="2"/>
        <v>0.91324200913242004</v>
      </c>
      <c r="I31" s="7">
        <f t="shared" si="8"/>
        <v>225</v>
      </c>
      <c r="J31" s="8">
        <f t="shared" si="3"/>
        <v>0.88888888888888884</v>
      </c>
      <c r="K31" s="7">
        <f t="shared" si="8"/>
        <v>255</v>
      </c>
      <c r="L31" s="8">
        <f t="shared" si="4"/>
        <v>0.86580086580086579</v>
      </c>
      <c r="M31" s="7">
        <f t="shared" si="8"/>
        <v>285</v>
      </c>
      <c r="N31" s="14">
        <f t="shared" si="5"/>
        <v>0.84388185654008441</v>
      </c>
      <c r="O31" s="19"/>
      <c r="P31" s="13">
        <f t="shared" si="9"/>
        <v>26</v>
      </c>
      <c r="Q31" s="8">
        <f t="shared" si="7"/>
        <v>0.43333333333333335</v>
      </c>
      <c r="R31" s="7">
        <f t="shared" si="10"/>
        <v>55</v>
      </c>
      <c r="S31" s="14">
        <f t="shared" si="7"/>
        <v>0.91666666666666663</v>
      </c>
    </row>
    <row r="32" spans="1:19" x14ac:dyDescent="0.3">
      <c r="A32" s="13">
        <f t="shared" si="8"/>
        <v>106</v>
      </c>
      <c r="B32" s="8">
        <f t="shared" si="6"/>
        <v>0.99403578528827041</v>
      </c>
      <c r="C32" s="7">
        <f t="shared" si="8"/>
        <v>136</v>
      </c>
      <c r="D32" s="8">
        <f t="shared" si="0"/>
        <v>0.96525096525096521</v>
      </c>
      <c r="E32" s="7">
        <f t="shared" si="8"/>
        <v>166</v>
      </c>
      <c r="F32" s="8">
        <f t="shared" si="1"/>
        <v>0.93808630393996251</v>
      </c>
      <c r="G32" s="7">
        <f t="shared" si="8"/>
        <v>196</v>
      </c>
      <c r="H32" s="8">
        <f t="shared" si="2"/>
        <v>0.91240875912408759</v>
      </c>
      <c r="I32" s="7">
        <f t="shared" si="8"/>
        <v>226</v>
      </c>
      <c r="J32" s="8">
        <f t="shared" si="3"/>
        <v>0.88809946714031973</v>
      </c>
      <c r="K32" s="7">
        <f t="shared" si="8"/>
        <v>256</v>
      </c>
      <c r="L32" s="8">
        <f t="shared" si="4"/>
        <v>0.86505190311418689</v>
      </c>
      <c r="M32" s="7">
        <f t="shared" si="8"/>
        <v>286</v>
      </c>
      <c r="N32" s="14">
        <f t="shared" si="5"/>
        <v>0.84317032040472173</v>
      </c>
      <c r="O32" s="19"/>
      <c r="P32" s="13">
        <f t="shared" si="9"/>
        <v>27</v>
      </c>
      <c r="Q32" s="8">
        <f t="shared" si="7"/>
        <v>0.45</v>
      </c>
      <c r="R32" s="7">
        <f t="shared" si="10"/>
        <v>56</v>
      </c>
      <c r="S32" s="14">
        <f t="shared" si="7"/>
        <v>0.93333333333333335</v>
      </c>
    </row>
    <row r="33" spans="1:19" x14ac:dyDescent="0.3">
      <c r="A33" s="13">
        <f t="shared" si="8"/>
        <v>107</v>
      </c>
      <c r="B33" s="8">
        <f t="shared" si="6"/>
        <v>0.99304865938430986</v>
      </c>
      <c r="C33" s="7">
        <f t="shared" si="8"/>
        <v>137</v>
      </c>
      <c r="D33" s="8">
        <f t="shared" si="0"/>
        <v>0.96432015429122464</v>
      </c>
      <c r="E33" s="7">
        <f t="shared" si="8"/>
        <v>167</v>
      </c>
      <c r="F33" s="8">
        <f t="shared" si="1"/>
        <v>0.93720712277413309</v>
      </c>
      <c r="G33" s="7">
        <f t="shared" si="8"/>
        <v>197</v>
      </c>
      <c r="H33" s="8">
        <f t="shared" si="2"/>
        <v>0.91157702825888787</v>
      </c>
      <c r="I33" s="7">
        <f t="shared" si="8"/>
        <v>227</v>
      </c>
      <c r="J33" s="8">
        <f t="shared" si="3"/>
        <v>0.88731144631765746</v>
      </c>
      <c r="K33" s="7">
        <f t="shared" si="8"/>
        <v>257</v>
      </c>
      <c r="L33" s="8">
        <f t="shared" si="4"/>
        <v>0.86430423509075194</v>
      </c>
      <c r="M33" s="7">
        <f t="shared" si="8"/>
        <v>287</v>
      </c>
      <c r="N33" s="14">
        <f t="shared" si="5"/>
        <v>0.84245998315080028</v>
      </c>
      <c r="O33" s="19"/>
      <c r="P33" s="13">
        <f t="shared" si="9"/>
        <v>28</v>
      </c>
      <c r="Q33" s="8">
        <f t="shared" si="7"/>
        <v>0.46666666666666667</v>
      </c>
      <c r="R33" s="7">
        <f t="shared" si="10"/>
        <v>57</v>
      </c>
      <c r="S33" s="14">
        <f t="shared" si="7"/>
        <v>0.95</v>
      </c>
    </row>
    <row r="34" spans="1:19" x14ac:dyDescent="0.3">
      <c r="A34" s="13">
        <f t="shared" si="8"/>
        <v>108</v>
      </c>
      <c r="B34" s="8">
        <f t="shared" si="6"/>
        <v>0.99206349206349209</v>
      </c>
      <c r="C34" s="7">
        <f t="shared" si="8"/>
        <v>138</v>
      </c>
      <c r="D34" s="8">
        <f t="shared" si="0"/>
        <v>0.96339113680154143</v>
      </c>
      <c r="E34" s="7">
        <f t="shared" si="8"/>
        <v>168</v>
      </c>
      <c r="F34" s="8">
        <f t="shared" si="1"/>
        <v>0.93632958801498123</v>
      </c>
      <c r="G34" s="7">
        <f t="shared" si="8"/>
        <v>198</v>
      </c>
      <c r="H34" s="8">
        <f t="shared" si="2"/>
        <v>0.91074681238615662</v>
      </c>
      <c r="I34" s="7">
        <f t="shared" si="8"/>
        <v>228</v>
      </c>
      <c r="J34" s="8">
        <f t="shared" si="3"/>
        <v>0.88652482269503541</v>
      </c>
      <c r="K34" s="7">
        <f t="shared" si="8"/>
        <v>258</v>
      </c>
      <c r="L34" s="8">
        <f t="shared" si="4"/>
        <v>0.86355785837651122</v>
      </c>
      <c r="M34" s="7">
        <f t="shared" si="8"/>
        <v>288</v>
      </c>
      <c r="N34" s="14">
        <f t="shared" si="5"/>
        <v>0.84175084175084181</v>
      </c>
      <c r="O34" s="19"/>
      <c r="P34" s="13">
        <f t="shared" si="9"/>
        <v>29</v>
      </c>
      <c r="Q34" s="8">
        <f t="shared" si="7"/>
        <v>0.48333333333333334</v>
      </c>
      <c r="R34" s="7">
        <f t="shared" si="10"/>
        <v>58</v>
      </c>
      <c r="S34" s="14">
        <f t="shared" si="7"/>
        <v>0.96666666666666667</v>
      </c>
    </row>
    <row r="35" spans="1:19" ht="15" thickBot="1" x14ac:dyDescent="0.35">
      <c r="A35" s="15">
        <f t="shared" si="8"/>
        <v>109</v>
      </c>
      <c r="B35" s="16">
        <f t="shared" si="6"/>
        <v>0.99108027750247774</v>
      </c>
      <c r="C35" s="17">
        <f t="shared" si="8"/>
        <v>139</v>
      </c>
      <c r="D35" s="16">
        <f t="shared" si="0"/>
        <v>0.9624639076034649</v>
      </c>
      <c r="E35" s="17">
        <f t="shared" si="8"/>
        <v>169</v>
      </c>
      <c r="F35" s="16">
        <f t="shared" si="1"/>
        <v>0.93545369504209541</v>
      </c>
      <c r="G35" s="17">
        <f t="shared" si="8"/>
        <v>199</v>
      </c>
      <c r="H35" s="16">
        <f t="shared" si="2"/>
        <v>0.90991810737033663</v>
      </c>
      <c r="I35" s="17">
        <f t="shared" si="8"/>
        <v>229</v>
      </c>
      <c r="J35" s="16">
        <f t="shared" si="3"/>
        <v>0.8857395925597874</v>
      </c>
      <c r="K35" s="17">
        <f t="shared" si="8"/>
        <v>259</v>
      </c>
      <c r="L35" s="16">
        <f t="shared" si="4"/>
        <v>0.86281276962899056</v>
      </c>
      <c r="M35" s="17">
        <f t="shared" si="8"/>
        <v>289</v>
      </c>
      <c r="N35" s="18">
        <f t="shared" si="5"/>
        <v>0.84104289318755254</v>
      </c>
      <c r="O35" s="19"/>
      <c r="P35" s="15">
        <f t="shared" si="9"/>
        <v>30</v>
      </c>
      <c r="Q35" s="16">
        <f t="shared" si="7"/>
        <v>0.5</v>
      </c>
      <c r="R35" s="17">
        <f t="shared" si="10"/>
        <v>59</v>
      </c>
      <c r="S35" s="18">
        <f t="shared" si="7"/>
        <v>0.98333333333333328</v>
      </c>
    </row>
  </sheetData>
  <mergeCells count="3">
    <mergeCell ref="A1:S1"/>
    <mergeCell ref="A2:S2"/>
    <mergeCell ref="A3:S3"/>
  </mergeCells>
  <phoneticPr fontId="0" type="noConversion"/>
  <pageMargins left="0.7" right="0.7" top="0.75" bottom="0.7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R23" sqref="R23"/>
    </sheetView>
  </sheetViews>
  <sheetFormatPr defaultRowHeight="14.4" x14ac:dyDescent="0.3"/>
  <cols>
    <col min="4" max="4" width="9.5546875" bestFit="1" customWidth="1"/>
  </cols>
  <sheetData>
    <row r="1" spans="1:19" x14ac:dyDescent="0.3">
      <c r="A1" s="42" t="s">
        <v>118</v>
      </c>
      <c r="B1" s="43"/>
      <c r="C1" s="43"/>
      <c r="D1" s="44"/>
      <c r="F1" s="42" t="s">
        <v>127</v>
      </c>
      <c r="G1" s="43"/>
      <c r="H1" s="43"/>
      <c r="I1" s="44"/>
      <c r="K1" s="42" t="s">
        <v>126</v>
      </c>
      <c r="L1" s="43"/>
      <c r="M1" s="43" t="s">
        <v>130</v>
      </c>
      <c r="N1" s="44">
        <f>220</f>
        <v>220</v>
      </c>
      <c r="P1" s="42" t="s">
        <v>131</v>
      </c>
      <c r="Q1" s="43"/>
      <c r="R1" s="43"/>
      <c r="S1" s="44"/>
    </row>
    <row r="2" spans="1:19" x14ac:dyDescent="0.3">
      <c r="A2" s="45"/>
      <c r="B2" s="21"/>
      <c r="C2" s="21"/>
      <c r="D2" s="23"/>
      <c r="F2" s="45"/>
      <c r="G2" s="21"/>
      <c r="H2" s="21"/>
      <c r="I2" s="23"/>
      <c r="K2" s="45"/>
      <c r="L2" s="21"/>
      <c r="M2" s="21"/>
      <c r="N2" s="23"/>
      <c r="P2" s="45"/>
      <c r="Q2" s="21"/>
      <c r="R2" s="21"/>
      <c r="S2" s="23"/>
    </row>
    <row r="3" spans="1:19" x14ac:dyDescent="0.3">
      <c r="A3" s="45">
        <v>222</v>
      </c>
      <c r="B3" s="22" t="s">
        <v>96</v>
      </c>
      <c r="C3" s="21" t="s">
        <v>119</v>
      </c>
      <c r="D3" s="46">
        <f>AVERAGE(A3:A33)</f>
        <v>219.09677419354838</v>
      </c>
      <c r="F3" s="45">
        <v>228</v>
      </c>
      <c r="G3" s="22" t="s">
        <v>96</v>
      </c>
      <c r="H3" s="21" t="s">
        <v>119</v>
      </c>
      <c r="I3" s="46">
        <f>AVERAGE(F3:F28)</f>
        <v>229.76923076923077</v>
      </c>
      <c r="K3" s="45">
        <v>225</v>
      </c>
      <c r="L3" s="21" t="s">
        <v>98</v>
      </c>
      <c r="M3" s="21" t="s">
        <v>119</v>
      </c>
      <c r="N3" s="23">
        <v>218</v>
      </c>
      <c r="P3" s="45">
        <v>264</v>
      </c>
      <c r="Q3" s="50" t="s">
        <v>132</v>
      </c>
      <c r="R3" s="21" t="s">
        <v>119</v>
      </c>
      <c r="S3" s="46">
        <f>AVERAGE(P3:P12)</f>
        <v>262.7</v>
      </c>
    </row>
    <row r="4" spans="1:19" x14ac:dyDescent="0.3">
      <c r="A4" s="45">
        <v>216</v>
      </c>
      <c r="B4" s="22" t="s">
        <v>96</v>
      </c>
      <c r="C4" s="21" t="s">
        <v>121</v>
      </c>
      <c r="D4" s="46">
        <f>AVERAGE(A3:A4)</f>
        <v>219</v>
      </c>
      <c r="F4" s="45">
        <v>240</v>
      </c>
      <c r="G4" s="22" t="s">
        <v>96</v>
      </c>
      <c r="H4" s="21" t="s">
        <v>121</v>
      </c>
      <c r="I4" s="46">
        <f>AVERAGE(F3:F7)</f>
        <v>230</v>
      </c>
      <c r="K4" s="45">
        <v>210</v>
      </c>
      <c r="L4" s="21" t="s">
        <v>98</v>
      </c>
      <c r="M4" s="21"/>
      <c r="N4" s="23"/>
      <c r="P4" s="45">
        <v>267</v>
      </c>
      <c r="Q4" s="50" t="s">
        <v>132</v>
      </c>
      <c r="R4" s="21" t="s">
        <v>121</v>
      </c>
      <c r="S4" s="46">
        <f>AVERAGE(P3:P8)</f>
        <v>263.16666666666669</v>
      </c>
    </row>
    <row r="5" spans="1:19" x14ac:dyDescent="0.3">
      <c r="A5" s="45">
        <v>213</v>
      </c>
      <c r="B5" s="22" t="s">
        <v>97</v>
      </c>
      <c r="C5" s="21" t="s">
        <v>120</v>
      </c>
      <c r="D5" s="46">
        <f>AVERAGE(A5:A11)</f>
        <v>222.42857142857142</v>
      </c>
      <c r="F5" s="45">
        <v>231</v>
      </c>
      <c r="G5" s="22" t="s">
        <v>96</v>
      </c>
      <c r="H5" s="21" t="s">
        <v>120</v>
      </c>
      <c r="I5" s="46">
        <f>AVERAGE(F8:F14)</f>
        <v>232.71428571428572</v>
      </c>
      <c r="K5" s="45"/>
      <c r="L5" s="21"/>
      <c r="M5" s="21"/>
      <c r="N5" s="23"/>
      <c r="P5" s="45">
        <v>258</v>
      </c>
      <c r="Q5" s="50" t="s">
        <v>132</v>
      </c>
      <c r="R5" s="21" t="s">
        <v>120</v>
      </c>
      <c r="S5" s="46">
        <v>261</v>
      </c>
    </row>
    <row r="6" spans="1:19" x14ac:dyDescent="0.3">
      <c r="A6" s="45">
        <v>222</v>
      </c>
      <c r="B6" s="22" t="s">
        <v>97</v>
      </c>
      <c r="C6" s="21" t="s">
        <v>122</v>
      </c>
      <c r="D6" s="46">
        <f>AVERAGE(A12:A33)</f>
        <v>218.04545454545453</v>
      </c>
      <c r="F6" s="45">
        <v>228</v>
      </c>
      <c r="G6" s="22" t="s">
        <v>96</v>
      </c>
      <c r="H6" s="21" t="s">
        <v>122</v>
      </c>
      <c r="I6" s="46">
        <f>AVERAGE(F15:F28)</f>
        <v>228.21428571428572</v>
      </c>
      <c r="K6" s="49" t="s">
        <v>128</v>
      </c>
      <c r="L6" s="21"/>
      <c r="M6" s="21"/>
      <c r="N6" s="23"/>
      <c r="P6" s="45">
        <v>252</v>
      </c>
      <c r="Q6" s="50" t="s">
        <v>132</v>
      </c>
      <c r="R6" s="21" t="s">
        <v>122</v>
      </c>
      <c r="S6" s="46">
        <v>262</v>
      </c>
    </row>
    <row r="7" spans="1:19" x14ac:dyDescent="0.3">
      <c r="A7" s="45">
        <v>219</v>
      </c>
      <c r="B7" s="22" t="s">
        <v>97</v>
      </c>
      <c r="C7" s="21"/>
      <c r="D7" s="23"/>
      <c r="F7" s="45">
        <v>223</v>
      </c>
      <c r="G7" s="22" t="s">
        <v>96</v>
      </c>
      <c r="H7" s="21"/>
      <c r="I7" s="23"/>
      <c r="K7" s="45">
        <v>204</v>
      </c>
      <c r="L7" s="21" t="s">
        <v>96</v>
      </c>
      <c r="M7" s="21" t="s">
        <v>119</v>
      </c>
      <c r="N7" s="46">
        <f>AVERAGE(K7:K18)</f>
        <v>220.41666666666666</v>
      </c>
      <c r="P7" s="45">
        <v>262</v>
      </c>
      <c r="Q7" s="50" t="s">
        <v>132</v>
      </c>
      <c r="R7" s="21"/>
      <c r="S7" s="23"/>
    </row>
    <row r="8" spans="1:19" x14ac:dyDescent="0.3">
      <c r="A8" s="45">
        <v>231</v>
      </c>
      <c r="B8" s="22" t="s">
        <v>97</v>
      </c>
      <c r="C8" s="21" t="s">
        <v>123</v>
      </c>
      <c r="D8" s="23">
        <f>MIN(A3:A33)</f>
        <v>207</v>
      </c>
      <c r="F8" s="45">
        <v>237</v>
      </c>
      <c r="G8" s="22" t="s">
        <v>97</v>
      </c>
      <c r="H8" s="21" t="s">
        <v>123</v>
      </c>
      <c r="I8" s="23">
        <f>MIN(F3:F33)</f>
        <v>195</v>
      </c>
      <c r="K8" s="45">
        <v>221</v>
      </c>
      <c r="L8" s="21" t="s">
        <v>96</v>
      </c>
      <c r="M8" s="21" t="s">
        <v>121</v>
      </c>
      <c r="N8" s="46">
        <f>AVERAGE(K7:K11)</f>
        <v>218.2</v>
      </c>
      <c r="P8" s="45">
        <v>276</v>
      </c>
      <c r="Q8" s="50" t="s">
        <v>132</v>
      </c>
      <c r="R8" s="21" t="s">
        <v>123</v>
      </c>
      <c r="S8" s="23">
        <f>MIN(P3:P12)</f>
        <v>252</v>
      </c>
    </row>
    <row r="9" spans="1:19" x14ac:dyDescent="0.3">
      <c r="A9" s="45">
        <v>222</v>
      </c>
      <c r="B9" s="22" t="s">
        <v>97</v>
      </c>
      <c r="C9" s="21" t="s">
        <v>124</v>
      </c>
      <c r="D9" s="23">
        <f>MAX(A3:A33)</f>
        <v>231</v>
      </c>
      <c r="F9" s="45">
        <v>222</v>
      </c>
      <c r="G9" s="22" t="s">
        <v>97</v>
      </c>
      <c r="H9" s="21" t="s">
        <v>124</v>
      </c>
      <c r="I9" s="23">
        <f>MAX(F3:F33)</f>
        <v>246</v>
      </c>
      <c r="K9" s="45">
        <v>216</v>
      </c>
      <c r="L9" s="21" t="s">
        <v>96</v>
      </c>
      <c r="M9" s="21" t="s">
        <v>120</v>
      </c>
      <c r="N9" s="46">
        <f>AVERAGE(K12:K15)</f>
        <v>224.25</v>
      </c>
      <c r="P9" s="45">
        <v>261</v>
      </c>
      <c r="Q9" s="50" t="s">
        <v>133</v>
      </c>
      <c r="R9" s="21" t="s">
        <v>124</v>
      </c>
      <c r="S9" s="23">
        <f>MAX(P3:P13)</f>
        <v>276</v>
      </c>
    </row>
    <row r="10" spans="1:19" x14ac:dyDescent="0.3">
      <c r="A10" s="45">
        <v>228</v>
      </c>
      <c r="B10" s="22" t="s">
        <v>97</v>
      </c>
      <c r="C10" s="21"/>
      <c r="D10" s="23"/>
      <c r="F10" s="45">
        <v>231</v>
      </c>
      <c r="G10" s="22" t="s">
        <v>97</v>
      </c>
      <c r="H10" s="22"/>
      <c r="I10" s="23"/>
      <c r="K10" s="45">
        <v>228</v>
      </c>
      <c r="L10" s="21" t="s">
        <v>96</v>
      </c>
      <c r="M10" s="21" t="s">
        <v>122</v>
      </c>
      <c r="N10" s="46">
        <f>AVERAGE(K16:K18)</f>
        <v>219</v>
      </c>
      <c r="P10" s="45">
        <v>265</v>
      </c>
      <c r="Q10" s="50" t="s">
        <v>134</v>
      </c>
      <c r="R10" s="21"/>
      <c r="S10" s="23"/>
    </row>
    <row r="11" spans="1:19" x14ac:dyDescent="0.3">
      <c r="A11" s="45">
        <v>222</v>
      </c>
      <c r="B11" s="22" t="s">
        <v>97</v>
      </c>
      <c r="C11" s="21"/>
      <c r="D11" s="23"/>
      <c r="F11" s="45">
        <v>228</v>
      </c>
      <c r="G11" s="22" t="s">
        <v>97</v>
      </c>
      <c r="H11" s="22"/>
      <c r="I11" s="23"/>
      <c r="K11" s="45">
        <v>222</v>
      </c>
      <c r="L11" s="21" t="s">
        <v>96</v>
      </c>
      <c r="M11" s="21"/>
      <c r="N11" s="23"/>
      <c r="P11" s="45">
        <v>258</v>
      </c>
      <c r="Q11" s="50" t="s">
        <v>134</v>
      </c>
      <c r="R11" s="21"/>
      <c r="S11" s="23"/>
    </row>
    <row r="12" spans="1:19" ht="15" thickBot="1" x14ac:dyDescent="0.35">
      <c r="A12" s="45">
        <v>207</v>
      </c>
      <c r="B12" s="22" t="s">
        <v>98</v>
      </c>
      <c r="C12" s="21"/>
      <c r="D12" s="23"/>
      <c r="F12" s="45">
        <v>246</v>
      </c>
      <c r="G12" s="22" t="s">
        <v>97</v>
      </c>
      <c r="H12" s="22"/>
      <c r="I12" s="23"/>
      <c r="K12" s="45">
        <v>219</v>
      </c>
      <c r="L12" s="21" t="s">
        <v>97</v>
      </c>
      <c r="M12" s="21" t="s">
        <v>123</v>
      </c>
      <c r="N12" s="23">
        <f>MIN(K7:K18)</f>
        <v>204</v>
      </c>
      <c r="P12" s="47">
        <v>264</v>
      </c>
      <c r="Q12" s="51" t="s">
        <v>134</v>
      </c>
      <c r="R12" s="24"/>
      <c r="S12" s="25"/>
    </row>
    <row r="13" spans="1:19" x14ac:dyDescent="0.3">
      <c r="A13" s="45">
        <v>231</v>
      </c>
      <c r="B13" s="22" t="s">
        <v>98</v>
      </c>
      <c r="C13" s="21"/>
      <c r="D13" s="23"/>
      <c r="F13" s="45">
        <v>234</v>
      </c>
      <c r="G13" s="22" t="s">
        <v>97</v>
      </c>
      <c r="H13" s="22"/>
      <c r="I13" s="23"/>
      <c r="K13" s="45">
        <v>222</v>
      </c>
      <c r="L13" s="21" t="s">
        <v>97</v>
      </c>
      <c r="M13" s="21" t="s">
        <v>124</v>
      </c>
      <c r="N13" s="23">
        <f>MAX(K7:K18)</f>
        <v>228</v>
      </c>
    </row>
    <row r="14" spans="1:19" x14ac:dyDescent="0.3">
      <c r="A14" s="45">
        <v>231</v>
      </c>
      <c r="B14" s="22" t="s">
        <v>98</v>
      </c>
      <c r="C14" s="21"/>
      <c r="D14" s="23"/>
      <c r="F14" s="45">
        <v>231</v>
      </c>
      <c r="G14" s="22" t="s">
        <v>97</v>
      </c>
      <c r="H14" s="22"/>
      <c r="I14" s="23"/>
      <c r="K14" s="45">
        <v>228</v>
      </c>
      <c r="L14" s="21" t="s">
        <v>97</v>
      </c>
      <c r="M14" s="21"/>
      <c r="N14" s="23"/>
    </row>
    <row r="15" spans="1:19" x14ac:dyDescent="0.3">
      <c r="A15" s="45">
        <v>216</v>
      </c>
      <c r="B15" s="22" t="s">
        <v>98</v>
      </c>
      <c r="C15" s="21"/>
      <c r="D15" s="23"/>
      <c r="F15" s="45">
        <v>240</v>
      </c>
      <c r="G15" s="22" t="s">
        <v>98</v>
      </c>
      <c r="H15" s="22"/>
      <c r="I15" s="23"/>
      <c r="K15" s="45">
        <v>228</v>
      </c>
      <c r="L15" s="21" t="s">
        <v>97</v>
      </c>
      <c r="M15" s="21"/>
      <c r="N15" s="23"/>
    </row>
    <row r="16" spans="1:19" x14ac:dyDescent="0.3">
      <c r="A16" s="45">
        <v>219</v>
      </c>
      <c r="B16" s="22" t="s">
        <v>98</v>
      </c>
      <c r="C16" s="21"/>
      <c r="D16" s="23"/>
      <c r="F16" s="45">
        <v>228</v>
      </c>
      <c r="G16" s="22" t="s">
        <v>98</v>
      </c>
      <c r="H16" s="22"/>
      <c r="I16" s="23"/>
      <c r="K16" s="45">
        <v>216</v>
      </c>
      <c r="L16" s="21" t="s">
        <v>98</v>
      </c>
      <c r="M16" s="21"/>
      <c r="N16" s="23"/>
    </row>
    <row r="17" spans="1:14" x14ac:dyDescent="0.3">
      <c r="A17" s="45">
        <v>219</v>
      </c>
      <c r="B17" s="22" t="s">
        <v>98</v>
      </c>
      <c r="C17" s="21"/>
      <c r="D17" s="23"/>
      <c r="F17" s="45">
        <v>234</v>
      </c>
      <c r="G17" s="22" t="s">
        <v>98</v>
      </c>
      <c r="H17" s="22"/>
      <c r="I17" s="23"/>
      <c r="K17" s="45">
        <v>222</v>
      </c>
      <c r="L17" s="21" t="s">
        <v>98</v>
      </c>
      <c r="M17" s="21"/>
      <c r="N17" s="23"/>
    </row>
    <row r="18" spans="1:14" x14ac:dyDescent="0.3">
      <c r="A18" s="45">
        <v>219</v>
      </c>
      <c r="B18" s="22" t="s">
        <v>98</v>
      </c>
      <c r="C18" s="21"/>
      <c r="D18" s="23"/>
      <c r="F18" s="45">
        <v>232</v>
      </c>
      <c r="G18" s="22" t="s">
        <v>98</v>
      </c>
      <c r="H18" s="22"/>
      <c r="I18" s="23"/>
      <c r="K18" s="45">
        <v>219</v>
      </c>
      <c r="L18" s="21" t="s">
        <v>98</v>
      </c>
      <c r="M18" s="21"/>
      <c r="N18" s="23"/>
    </row>
    <row r="19" spans="1:14" x14ac:dyDescent="0.3">
      <c r="A19" s="45">
        <v>216</v>
      </c>
      <c r="B19" s="22" t="s">
        <v>98</v>
      </c>
      <c r="C19" s="21"/>
      <c r="D19" s="23"/>
      <c r="F19" s="45">
        <v>225</v>
      </c>
      <c r="G19" s="22" t="s">
        <v>98</v>
      </c>
      <c r="H19" s="22"/>
      <c r="I19" s="23"/>
      <c r="K19" s="45"/>
      <c r="L19" s="21"/>
      <c r="M19" s="21"/>
      <c r="N19" s="23"/>
    </row>
    <row r="20" spans="1:14" x14ac:dyDescent="0.3">
      <c r="A20" s="45">
        <v>222</v>
      </c>
      <c r="B20" s="22" t="s">
        <v>98</v>
      </c>
      <c r="C20" s="21"/>
      <c r="D20" s="23"/>
      <c r="F20" s="45">
        <v>216</v>
      </c>
      <c r="G20" s="22" t="s">
        <v>98</v>
      </c>
      <c r="H20" s="22"/>
      <c r="I20" s="23"/>
      <c r="K20" s="49" t="s">
        <v>129</v>
      </c>
      <c r="L20" s="21"/>
      <c r="M20" s="21"/>
      <c r="N20" s="23"/>
    </row>
    <row r="21" spans="1:14" x14ac:dyDescent="0.3">
      <c r="A21" s="45">
        <v>219</v>
      </c>
      <c r="B21" s="22" t="s">
        <v>98</v>
      </c>
      <c r="C21" s="21"/>
      <c r="D21" s="23"/>
      <c r="F21" s="45">
        <v>234</v>
      </c>
      <c r="G21" s="22" t="s">
        <v>98</v>
      </c>
      <c r="H21" s="22"/>
      <c r="I21" s="23"/>
      <c r="K21" s="45">
        <v>222</v>
      </c>
      <c r="L21" s="21" t="s">
        <v>98</v>
      </c>
      <c r="M21" s="21" t="s">
        <v>119</v>
      </c>
      <c r="N21" s="46">
        <f>AVERAGE(K21:K26)</f>
        <v>222.5</v>
      </c>
    </row>
    <row r="22" spans="1:14" x14ac:dyDescent="0.3">
      <c r="A22" s="45">
        <v>222</v>
      </c>
      <c r="B22" s="22" t="s">
        <v>98</v>
      </c>
      <c r="C22" s="21"/>
      <c r="D22" s="23"/>
      <c r="F22" s="45">
        <v>237</v>
      </c>
      <c r="G22" s="22" t="s">
        <v>98</v>
      </c>
      <c r="H22" s="22"/>
      <c r="I22" s="23"/>
      <c r="K22" s="45">
        <v>219</v>
      </c>
      <c r="L22" s="21" t="s">
        <v>98</v>
      </c>
      <c r="M22" s="21"/>
      <c r="N22" s="23"/>
    </row>
    <row r="23" spans="1:14" x14ac:dyDescent="0.3">
      <c r="A23" s="45">
        <v>219</v>
      </c>
      <c r="B23" s="22" t="s">
        <v>98</v>
      </c>
      <c r="C23" s="21"/>
      <c r="D23" s="23"/>
      <c r="F23" s="45">
        <v>240</v>
      </c>
      <c r="G23" s="22" t="s">
        <v>98</v>
      </c>
      <c r="H23" s="22"/>
      <c r="I23" s="23"/>
      <c r="K23" s="45">
        <v>222</v>
      </c>
      <c r="L23" s="21" t="s">
        <v>98</v>
      </c>
      <c r="M23" s="21"/>
      <c r="N23" s="23"/>
    </row>
    <row r="24" spans="1:14" x14ac:dyDescent="0.3">
      <c r="A24" s="45">
        <v>213</v>
      </c>
      <c r="B24" s="22" t="s">
        <v>98</v>
      </c>
      <c r="C24" s="21"/>
      <c r="D24" s="23"/>
      <c r="F24" s="45">
        <v>216</v>
      </c>
      <c r="G24" s="22" t="s">
        <v>98</v>
      </c>
      <c r="H24" s="22"/>
      <c r="I24" s="23"/>
      <c r="K24" s="45">
        <v>228</v>
      </c>
      <c r="L24" s="21" t="s">
        <v>98</v>
      </c>
      <c r="M24" s="21"/>
      <c r="N24" s="23"/>
    </row>
    <row r="25" spans="1:14" x14ac:dyDescent="0.3">
      <c r="A25" s="45">
        <v>210</v>
      </c>
      <c r="B25" s="22" t="s">
        <v>98</v>
      </c>
      <c r="C25" s="21"/>
      <c r="D25" s="23"/>
      <c r="F25" s="45">
        <v>228</v>
      </c>
      <c r="G25" s="22" t="s">
        <v>98</v>
      </c>
      <c r="H25" s="22"/>
      <c r="I25" s="23"/>
      <c r="K25" s="45">
        <v>228</v>
      </c>
      <c r="L25" s="21" t="s">
        <v>97</v>
      </c>
      <c r="M25" s="21"/>
      <c r="N25" s="23"/>
    </row>
    <row r="26" spans="1:14" ht="15" thickBot="1" x14ac:dyDescent="0.35">
      <c r="A26" s="45">
        <v>213</v>
      </c>
      <c r="B26" s="22" t="s">
        <v>98</v>
      </c>
      <c r="C26" s="21"/>
      <c r="D26" s="23"/>
      <c r="F26" s="45">
        <v>230</v>
      </c>
      <c r="G26" s="22" t="s">
        <v>98</v>
      </c>
      <c r="H26" s="22"/>
      <c r="I26" s="23"/>
      <c r="K26" s="47">
        <v>216</v>
      </c>
      <c r="L26" s="24" t="s">
        <v>98</v>
      </c>
      <c r="M26" s="24"/>
      <c r="N26" s="25"/>
    </row>
    <row r="27" spans="1:14" x14ac:dyDescent="0.3">
      <c r="A27" s="45">
        <v>225</v>
      </c>
      <c r="B27" s="22" t="s">
        <v>98</v>
      </c>
      <c r="C27" s="21"/>
      <c r="D27" s="23"/>
      <c r="F27" s="45">
        <v>195</v>
      </c>
      <c r="G27" s="22" t="s">
        <v>98</v>
      </c>
      <c r="H27" s="22"/>
      <c r="I27" s="23"/>
    </row>
    <row r="28" spans="1:14" ht="15" thickBot="1" x14ac:dyDescent="0.35">
      <c r="A28" s="45">
        <v>216</v>
      </c>
      <c r="B28" s="22" t="s">
        <v>98</v>
      </c>
      <c r="C28" s="21"/>
      <c r="D28" s="23"/>
      <c r="F28" s="47">
        <v>240</v>
      </c>
      <c r="G28" s="48" t="s">
        <v>98</v>
      </c>
      <c r="H28" s="48"/>
      <c r="I28" s="25"/>
    </row>
    <row r="29" spans="1:14" x14ac:dyDescent="0.3">
      <c r="A29" s="45">
        <v>222</v>
      </c>
      <c r="B29" s="22" t="s">
        <v>98</v>
      </c>
      <c r="C29" s="21"/>
      <c r="D29" s="23"/>
    </row>
    <row r="30" spans="1:14" x14ac:dyDescent="0.3">
      <c r="A30" s="45">
        <v>207</v>
      </c>
      <c r="B30" s="22" t="s">
        <v>98</v>
      </c>
      <c r="C30" s="21"/>
      <c r="D30" s="23"/>
    </row>
    <row r="31" spans="1:14" x14ac:dyDescent="0.3">
      <c r="A31" s="45">
        <v>219</v>
      </c>
      <c r="B31" s="22" t="s">
        <v>98</v>
      </c>
      <c r="C31" s="21"/>
      <c r="D31" s="23"/>
    </row>
    <row r="32" spans="1:14" x14ac:dyDescent="0.3">
      <c r="A32" s="45">
        <v>207</v>
      </c>
      <c r="B32" s="22" t="s">
        <v>98</v>
      </c>
      <c r="C32" s="21"/>
      <c r="D32" s="23"/>
    </row>
    <row r="33" spans="1:4" ht="15" thickBot="1" x14ac:dyDescent="0.35">
      <c r="A33" s="47">
        <v>225</v>
      </c>
      <c r="B33" s="48" t="s">
        <v>98</v>
      </c>
      <c r="C33" s="24"/>
      <c r="D33" s="25"/>
    </row>
  </sheetData>
  <sortState ref="P3:R12">
    <sortCondition ref="R3:R12"/>
  </sortState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Fall Series Scoring</vt:lpstr>
      <vt:lpstr>Race to the Pub</vt:lpstr>
      <vt:lpstr>All Member Summary</vt:lpstr>
      <vt:lpstr>RefSheet</vt:lpstr>
      <vt:lpstr>Various Handicaps</vt:lpstr>
      <vt:lpstr>Sheet1</vt:lpstr>
      <vt:lpstr>'All Member Summary'!Print_Area</vt:lpstr>
      <vt:lpstr>'Fall Series Scoring'!Print_Area</vt:lpstr>
      <vt:lpstr>'Race to the Pub'!Print_Area</vt:lpstr>
      <vt:lpstr>RefSheet!Print_Area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Paul Triska</cp:lastModifiedBy>
  <cp:lastPrinted>2014-03-22T14:45:41Z</cp:lastPrinted>
  <dcterms:created xsi:type="dcterms:W3CDTF">2012-01-17T03:16:29Z</dcterms:created>
  <dcterms:modified xsi:type="dcterms:W3CDTF">2014-10-28T11:36:27Z</dcterms:modified>
</cp:coreProperties>
</file>